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SheetTabs="0" xWindow="80" yWindow="65516" windowWidth="16520" windowHeight="1366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<sst xmlns="http://schemas.openxmlformats.org/spreadsheetml/2006/main" count="16" uniqueCount="16">
  <si>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participations</t>
  </si>
  <si>
    <t>FRAIS</t>
  </si>
  <si>
    <t>Rembts UNSS selon km*el</t>
  </si>
  <si>
    <t>Coût avant solidarité
(FRAIS-Rembts)</t>
  </si>
  <si>
    <t>Coût avec solidarité selon le nbre de participations</t>
  </si>
  <si>
    <t>Frangy</t>
  </si>
  <si>
    <t>coût par participation  :</t>
  </si>
  <si>
    <t>rembts UNSS:</t>
  </si>
  <si>
    <t>UNSS74</t>
  </si>
  <si>
    <t>RQ: Les remboursements UNSS sont connus du coordonnateur de district en fin de semestre</t>
  </si>
  <si>
    <t>Marignier</t>
  </si>
  <si>
    <t>Scionzier</t>
  </si>
  <si>
    <t xml:space="preserve"> TOTAUX </t>
  </si>
  <si>
    <t xml:space="preserve">doit </t>
  </si>
  <si>
    <t xml:space="preserve">recevra </t>
  </si>
  <si>
    <t>Exemple: Rencontre Tchoukball à Frangy</t>
  </si>
</sst>
</file>

<file path=xl/styles.xml><?xml version="1.0" encoding="utf-8"?>
<styleSheet xmlns="http://schemas.openxmlformats.org/spreadsheetml/2006/main">
  <numFmts count="1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.00\ [$€-1]"/>
    <numFmt numFmtId="165" formatCode="#,##0.00_ ;\-#,##0.00\ "/>
    <numFmt numFmtId="166" formatCode="#,##0.00\ [$€-1]_ ;[Red]\-#,##0.00\ [$€-1]\ "/>
    <numFmt numFmtId="167" formatCode="#,##0.00_ ;[Red]\-#,##0.00\ "/>
    <numFmt numFmtId="168" formatCode="d/mm/yyyy"/>
    <numFmt numFmtId="169" formatCode="_ * #,##0.00_ \ [$€-1]_ ;_ * \-#,##0.00\ \ [$€-1]_ ;_ * &quot;-&quot;??_ \ [$€-1]_ ;_ @_ 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name val="Arial"/>
      <family val="0"/>
    </font>
    <font>
      <sz val="8"/>
      <name val="Verdana"/>
      <family val="0"/>
    </font>
    <font>
      <sz val="12"/>
      <name val="Arial"/>
      <family val="0"/>
    </font>
    <font>
      <u val="single"/>
      <sz val="18"/>
      <name val="Arial"/>
      <family val="0"/>
    </font>
    <font>
      <sz val="18"/>
      <name val="Comic Sans MS"/>
      <family val="0"/>
    </font>
    <font>
      <sz val="14"/>
      <name val="Comic Sans MS"/>
      <family val="0"/>
    </font>
    <font>
      <u val="single"/>
      <sz val="12"/>
      <name val="Arial"/>
      <family val="0"/>
    </font>
    <font>
      <i/>
      <sz val="14"/>
      <name val="Arial"/>
      <family val="0"/>
    </font>
    <font>
      <sz val="10"/>
      <name val="Arial"/>
      <family val="0"/>
    </font>
    <font>
      <sz val="12"/>
      <name val="Comic Sans MS"/>
      <family val="0"/>
    </font>
    <font>
      <i/>
      <sz val="12"/>
      <name val="Arial"/>
      <family val="0"/>
    </font>
    <font>
      <u val="single"/>
      <sz val="10"/>
      <name val="Arial"/>
      <family val="0"/>
    </font>
    <font>
      <i/>
      <sz val="12"/>
      <color indexed="63"/>
      <name val="Arial"/>
      <family val="0"/>
    </font>
    <font>
      <i/>
      <u val="single"/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9" fontId="6" fillId="0" borderId="0" xfId="19" applyFont="1" applyFill="1" applyBorder="1" applyAlignment="1" applyProtection="1">
      <alignment horizontal="center" vertical="center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top"/>
      <protection locked="0"/>
    </xf>
    <xf numFmtId="0" fontId="12" fillId="2" borderId="6" xfId="0" applyFont="1" applyFill="1" applyBorder="1" applyAlignment="1" applyProtection="1">
      <alignment vertical="center"/>
      <protection locked="0"/>
    </xf>
    <xf numFmtId="0" fontId="12" fillId="2" borderId="7" xfId="0" applyFont="1" applyFill="1" applyBorder="1" applyAlignment="1" applyProtection="1">
      <alignment vertical="center"/>
      <protection locked="0"/>
    </xf>
    <xf numFmtId="169" fontId="6" fillId="2" borderId="2" xfId="0" applyNumberFormat="1" applyFont="1" applyFill="1" applyBorder="1" applyAlignment="1" applyProtection="1">
      <alignment horizontal="right" vertical="center"/>
      <protection locked="0"/>
    </xf>
    <xf numFmtId="169" fontId="6" fillId="0" borderId="2" xfId="0" applyNumberFormat="1" applyFont="1" applyFill="1" applyBorder="1" applyAlignment="1" applyProtection="1">
      <alignment horizontal="right" vertical="center"/>
      <protection/>
    </xf>
    <xf numFmtId="169" fontId="6" fillId="0" borderId="3" xfId="0" applyNumberFormat="1" applyFont="1" applyFill="1" applyBorder="1" applyAlignment="1" applyProtection="1">
      <alignment horizontal="right" vertical="center"/>
      <protection/>
    </xf>
    <xf numFmtId="169" fontId="6" fillId="0" borderId="8" xfId="0" applyNumberFormat="1" applyFont="1" applyFill="1" applyBorder="1" applyAlignment="1" applyProtection="1">
      <alignment horizontal="right" vertical="center"/>
      <protection/>
    </xf>
    <xf numFmtId="169" fontId="6" fillId="0" borderId="9" xfId="0" applyNumberFormat="1" applyFont="1" applyFill="1" applyBorder="1" applyAlignment="1" applyProtection="1">
      <alignment horizontal="right" vertical="center"/>
      <protection/>
    </xf>
    <xf numFmtId="169" fontId="6" fillId="0" borderId="10" xfId="0" applyNumberFormat="1" applyFont="1" applyFill="1" applyBorder="1" applyAlignment="1" applyProtection="1">
      <alignment horizontal="right" vertical="center"/>
      <protection/>
    </xf>
    <xf numFmtId="169" fontId="6" fillId="0" borderId="11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showGridLines="0" showRowColHeaders="0" tabSelected="1" workbookViewId="0" topLeftCell="A1">
      <selection activeCell="K27" sqref="K27"/>
    </sheetView>
  </sheetViews>
  <sheetFormatPr defaultColWidth="11.00390625" defaultRowHeight="12.75"/>
  <cols>
    <col min="1" max="1" width="2.00390625" style="2" customWidth="1"/>
    <col min="2" max="2" width="14.625" style="2" customWidth="1"/>
    <col min="3" max="3" width="3.375" style="2" customWidth="1"/>
    <col min="4" max="4" width="0.37109375" style="2" customWidth="1"/>
    <col min="5" max="5" width="12.625" style="2" customWidth="1"/>
    <col min="6" max="11" width="12.625" style="23" customWidth="1"/>
    <col min="12" max="12" width="0" style="7" hidden="1" customWidth="1"/>
    <col min="13" max="14" width="7.875" style="7" hidden="1" customWidth="1"/>
    <col min="15" max="15" width="0" style="7" hidden="1" customWidth="1"/>
    <col min="16" max="16384" width="10.75390625" style="2" customWidth="1"/>
  </cols>
  <sheetData>
    <row r="1" spans="2:15" s="1" customFormat="1" ht="63.75" customHeight="1">
      <c r="B1" s="2" t="s">
        <v>8</v>
      </c>
      <c r="C1" s="3"/>
      <c r="D1" s="4"/>
      <c r="E1" s="4"/>
      <c r="F1" s="4"/>
      <c r="G1" s="39" t="s">
        <v>15</v>
      </c>
      <c r="H1" s="39"/>
      <c r="I1" s="39"/>
      <c r="J1" s="4"/>
      <c r="K1" s="4"/>
      <c r="L1" s="5"/>
      <c r="M1" s="5"/>
      <c r="N1" s="5"/>
      <c r="O1" s="5"/>
    </row>
    <row r="2" spans="2:11" ht="6" customHeight="1" thickBot="1">
      <c r="B2" s="6"/>
      <c r="C2" s="6"/>
      <c r="D2" s="4"/>
      <c r="E2" s="4"/>
      <c r="F2" s="4"/>
      <c r="G2" s="4"/>
      <c r="H2" s="4"/>
      <c r="I2" s="4"/>
      <c r="J2" s="4"/>
      <c r="K2" s="4"/>
    </row>
    <row r="3" spans="2:11" ht="78" customHeight="1">
      <c r="B3" s="8">
        <v>37420</v>
      </c>
      <c r="C3" s="25"/>
      <c r="D3" s="26"/>
      <c r="E3" s="9" t="s">
        <v>0</v>
      </c>
      <c r="F3" s="10" t="s">
        <v>1</v>
      </c>
      <c r="G3" s="9" t="s">
        <v>2</v>
      </c>
      <c r="H3" s="11" t="s">
        <v>3</v>
      </c>
      <c r="I3" s="12" t="s">
        <v>4</v>
      </c>
      <c r="J3" s="13" t="s">
        <v>13</v>
      </c>
      <c r="K3" s="14" t="s">
        <v>14</v>
      </c>
    </row>
    <row r="4" spans="2:16" s="18" customFormat="1" ht="19.5" customHeight="1">
      <c r="B4" s="27" t="s">
        <v>10</v>
      </c>
      <c r="C4" s="28"/>
      <c r="D4" s="29"/>
      <c r="E4" s="15">
        <v>15</v>
      </c>
      <c r="F4" s="30">
        <v>320</v>
      </c>
      <c r="G4" s="30">
        <v>30.8</v>
      </c>
      <c r="H4" s="31">
        <f>IF(E4="","",F4-G4)</f>
        <v>289.2</v>
      </c>
      <c r="I4" s="32">
        <f>IF(E4="","",$H$21/$E$21*E4)</f>
        <v>100.9170731707317</v>
      </c>
      <c r="J4" s="33">
        <f>IF(E4="","",IF(H4&gt;I4,"",I4-H4))</f>
      </c>
      <c r="K4" s="34">
        <f>IF(E4="","",IF(H4&lt;I4,"",H4-I4))</f>
        <v>188.2829268292683</v>
      </c>
      <c r="L4" s="16">
        <v>121.96</v>
      </c>
      <c r="M4" s="16">
        <v>259.17</v>
      </c>
      <c r="N4" s="16">
        <v>129.58</v>
      </c>
      <c r="O4" s="16">
        <v>106.71</v>
      </c>
      <c r="P4" s="17"/>
    </row>
    <row r="5" spans="2:16" s="18" customFormat="1" ht="19.5" customHeight="1">
      <c r="B5" s="27" t="s">
        <v>5</v>
      </c>
      <c r="C5" s="28"/>
      <c r="D5" s="29"/>
      <c r="E5" s="15">
        <v>16</v>
      </c>
      <c r="F5" s="30"/>
      <c r="G5" s="30">
        <v>6.8</v>
      </c>
      <c r="H5" s="31">
        <f aca="true" t="shared" si="0" ref="H5:H19">IF(E5="","",F5-G5)</f>
        <v>-6.8</v>
      </c>
      <c r="I5" s="32">
        <f aca="true" t="shared" si="1" ref="I5:I20">IF(E5="","",$H$21/$E$21*E5)</f>
        <v>107.64487804878048</v>
      </c>
      <c r="J5" s="33">
        <f aca="true" t="shared" si="2" ref="J5:J20">IF(E5="","",IF(H5&gt;I5,"",I5-H5))</f>
        <v>114.44487804878048</v>
      </c>
      <c r="K5" s="34">
        <f aca="true" t="shared" si="3" ref="K5:K20">IF(E5="","",IF(H5&lt;I5,"",H5-I5))</f>
      </c>
      <c r="L5" s="16"/>
      <c r="M5" s="16"/>
      <c r="N5" s="16"/>
      <c r="O5" s="16"/>
      <c r="P5" s="17"/>
    </row>
    <row r="6" spans="2:16" s="18" customFormat="1" ht="19.5" customHeight="1">
      <c r="B6" s="27" t="s">
        <v>11</v>
      </c>
      <c r="C6" s="28"/>
      <c r="D6" s="29"/>
      <c r="E6" s="15">
        <v>10</v>
      </c>
      <c r="F6" s="30"/>
      <c r="G6" s="30">
        <v>6.56</v>
      </c>
      <c r="H6" s="31">
        <f t="shared" si="0"/>
        <v>-6.56</v>
      </c>
      <c r="I6" s="32">
        <f t="shared" si="1"/>
        <v>67.27804878048781</v>
      </c>
      <c r="J6" s="33">
        <f t="shared" si="2"/>
        <v>73.83804878048781</v>
      </c>
      <c r="K6" s="34">
        <f t="shared" si="3"/>
      </c>
      <c r="L6" s="16"/>
      <c r="M6" s="16"/>
      <c r="N6" s="16"/>
      <c r="O6" s="16"/>
      <c r="P6" s="17"/>
    </row>
    <row r="7" spans="2:16" s="18" customFormat="1" ht="19.5" customHeight="1">
      <c r="B7" s="27"/>
      <c r="C7" s="28"/>
      <c r="D7" s="29"/>
      <c r="E7" s="15"/>
      <c r="F7" s="30"/>
      <c r="G7" s="30"/>
      <c r="H7" s="31">
        <f t="shared" si="0"/>
      </c>
      <c r="I7" s="32">
        <f t="shared" si="1"/>
      </c>
      <c r="J7" s="33">
        <f t="shared" si="2"/>
      </c>
      <c r="K7" s="34">
        <f t="shared" si="3"/>
      </c>
      <c r="L7" s="16"/>
      <c r="M7" s="16"/>
      <c r="N7" s="16"/>
      <c r="O7" s="16"/>
      <c r="P7" s="17"/>
    </row>
    <row r="8" spans="2:16" s="18" customFormat="1" ht="19.5" customHeight="1">
      <c r="B8" s="27"/>
      <c r="C8" s="28"/>
      <c r="D8" s="29"/>
      <c r="E8" s="15"/>
      <c r="F8" s="30"/>
      <c r="G8" s="30"/>
      <c r="H8" s="31">
        <f t="shared" si="0"/>
      </c>
      <c r="I8" s="32">
        <f t="shared" si="1"/>
      </c>
      <c r="J8" s="33">
        <f t="shared" si="2"/>
      </c>
      <c r="K8" s="34">
        <f t="shared" si="3"/>
      </c>
      <c r="L8" s="16"/>
      <c r="M8" s="16"/>
      <c r="N8" s="16"/>
      <c r="O8" s="16"/>
      <c r="P8" s="17"/>
    </row>
    <row r="9" spans="2:16" s="18" customFormat="1" ht="19.5" customHeight="1">
      <c r="B9" s="27"/>
      <c r="C9" s="28"/>
      <c r="D9" s="29"/>
      <c r="E9" s="15"/>
      <c r="F9" s="30"/>
      <c r="G9" s="30"/>
      <c r="H9" s="31">
        <f t="shared" si="0"/>
      </c>
      <c r="I9" s="32">
        <f t="shared" si="1"/>
      </c>
      <c r="J9" s="33">
        <f t="shared" si="2"/>
      </c>
      <c r="K9" s="34">
        <f t="shared" si="3"/>
      </c>
      <c r="L9" s="16"/>
      <c r="M9" s="16"/>
      <c r="N9" s="16"/>
      <c r="O9" s="16"/>
      <c r="P9" s="17"/>
    </row>
    <row r="10" spans="2:16" s="18" customFormat="1" ht="19.5" customHeight="1">
      <c r="B10" s="27"/>
      <c r="C10" s="28"/>
      <c r="D10" s="29"/>
      <c r="E10" s="15"/>
      <c r="F10" s="30"/>
      <c r="G10" s="30"/>
      <c r="H10" s="31">
        <f t="shared" si="0"/>
      </c>
      <c r="I10" s="32">
        <f t="shared" si="1"/>
      </c>
      <c r="J10" s="33">
        <f t="shared" si="2"/>
      </c>
      <c r="K10" s="34">
        <f t="shared" si="3"/>
      </c>
      <c r="L10" s="16"/>
      <c r="M10" s="16"/>
      <c r="N10" s="16"/>
      <c r="O10" s="16"/>
      <c r="P10" s="17"/>
    </row>
    <row r="11" spans="2:16" s="18" customFormat="1" ht="19.5" customHeight="1">
      <c r="B11" s="27"/>
      <c r="C11" s="28"/>
      <c r="D11" s="29"/>
      <c r="E11" s="15"/>
      <c r="F11" s="30"/>
      <c r="G11" s="30"/>
      <c r="H11" s="31">
        <f t="shared" si="0"/>
      </c>
      <c r="I11" s="32">
        <f t="shared" si="1"/>
      </c>
      <c r="J11" s="33">
        <f t="shared" si="2"/>
      </c>
      <c r="K11" s="34">
        <f t="shared" si="3"/>
      </c>
      <c r="L11" s="16"/>
      <c r="M11" s="16"/>
      <c r="N11" s="16"/>
      <c r="O11" s="16"/>
      <c r="P11" s="17"/>
    </row>
    <row r="12" spans="2:16" s="18" customFormat="1" ht="19.5" customHeight="1">
      <c r="B12" s="27"/>
      <c r="C12" s="28"/>
      <c r="D12" s="29"/>
      <c r="E12" s="15"/>
      <c r="F12" s="30"/>
      <c r="G12" s="30"/>
      <c r="H12" s="31">
        <f t="shared" si="0"/>
      </c>
      <c r="I12" s="32">
        <f t="shared" si="1"/>
      </c>
      <c r="J12" s="33">
        <f t="shared" si="2"/>
      </c>
      <c r="K12" s="34">
        <f t="shared" si="3"/>
      </c>
      <c r="L12" s="16">
        <v>114.35</v>
      </c>
      <c r="M12" s="16">
        <v>114.35</v>
      </c>
      <c r="N12" s="16">
        <v>100</v>
      </c>
      <c r="O12" s="16"/>
      <c r="P12" s="17"/>
    </row>
    <row r="13" spans="2:16" s="18" customFormat="1" ht="19.5" customHeight="1">
      <c r="B13" s="27"/>
      <c r="C13" s="28"/>
      <c r="D13" s="29"/>
      <c r="E13" s="15"/>
      <c r="F13" s="30"/>
      <c r="G13" s="30"/>
      <c r="H13" s="31">
        <f t="shared" si="0"/>
      </c>
      <c r="I13" s="32">
        <f t="shared" si="1"/>
      </c>
      <c r="J13" s="33">
        <f t="shared" si="2"/>
      </c>
      <c r="K13" s="34">
        <f t="shared" si="3"/>
      </c>
      <c r="L13" s="16"/>
      <c r="M13" s="16"/>
      <c r="N13" s="16"/>
      <c r="O13" s="16"/>
      <c r="P13" s="17"/>
    </row>
    <row r="14" spans="2:16" s="18" customFormat="1" ht="19.5" customHeight="1">
      <c r="B14" s="27"/>
      <c r="C14" s="28"/>
      <c r="D14" s="29"/>
      <c r="E14" s="15"/>
      <c r="F14" s="30"/>
      <c r="G14" s="30"/>
      <c r="H14" s="31">
        <f t="shared" si="0"/>
      </c>
      <c r="I14" s="32">
        <f t="shared" si="1"/>
      </c>
      <c r="J14" s="33">
        <f t="shared" si="2"/>
      </c>
      <c r="K14" s="34">
        <f t="shared" si="3"/>
      </c>
      <c r="L14" s="16"/>
      <c r="M14" s="16"/>
      <c r="N14" s="16"/>
      <c r="O14" s="16"/>
      <c r="P14" s="17"/>
    </row>
    <row r="15" spans="2:16" s="18" customFormat="1" ht="19.5" customHeight="1">
      <c r="B15" s="27"/>
      <c r="C15" s="28"/>
      <c r="D15" s="29"/>
      <c r="E15" s="15"/>
      <c r="F15" s="30"/>
      <c r="G15" s="30"/>
      <c r="H15" s="31">
        <f t="shared" si="0"/>
      </c>
      <c r="I15" s="32">
        <f t="shared" si="1"/>
      </c>
      <c r="J15" s="33">
        <f t="shared" si="2"/>
      </c>
      <c r="K15" s="34">
        <f t="shared" si="3"/>
      </c>
      <c r="L15" s="16"/>
      <c r="M15" s="16"/>
      <c r="N15" s="16"/>
      <c r="O15" s="16"/>
      <c r="P15" s="17"/>
    </row>
    <row r="16" spans="2:16" s="18" customFormat="1" ht="19.5" customHeight="1">
      <c r="B16" s="27"/>
      <c r="C16" s="28"/>
      <c r="D16" s="29"/>
      <c r="E16" s="15"/>
      <c r="F16" s="30"/>
      <c r="G16" s="30"/>
      <c r="H16" s="31">
        <f t="shared" si="0"/>
      </c>
      <c r="I16" s="32">
        <f t="shared" si="1"/>
      </c>
      <c r="J16" s="33">
        <f t="shared" si="2"/>
      </c>
      <c r="K16" s="34">
        <f t="shared" si="3"/>
      </c>
      <c r="L16" s="16"/>
      <c r="M16" s="16"/>
      <c r="N16" s="16"/>
      <c r="O16" s="16"/>
      <c r="P16" s="17"/>
    </row>
    <row r="17" spans="2:16" s="18" customFormat="1" ht="19.5" customHeight="1">
      <c r="B17" s="27"/>
      <c r="C17" s="28"/>
      <c r="D17" s="29"/>
      <c r="E17" s="15"/>
      <c r="F17" s="30"/>
      <c r="G17" s="30"/>
      <c r="H17" s="31">
        <f t="shared" si="0"/>
      </c>
      <c r="I17" s="32">
        <f t="shared" si="1"/>
      </c>
      <c r="J17" s="33">
        <f t="shared" si="2"/>
      </c>
      <c r="K17" s="34">
        <f t="shared" si="3"/>
      </c>
      <c r="L17" s="16"/>
      <c r="M17" s="16"/>
      <c r="N17" s="16"/>
      <c r="O17" s="16"/>
      <c r="P17" s="17"/>
    </row>
    <row r="18" spans="2:16" s="18" customFormat="1" ht="19.5" customHeight="1">
      <c r="B18" s="27"/>
      <c r="C18" s="28"/>
      <c r="D18" s="29"/>
      <c r="E18" s="15"/>
      <c r="F18" s="30"/>
      <c r="G18" s="30"/>
      <c r="H18" s="31">
        <f t="shared" si="0"/>
      </c>
      <c r="I18" s="32">
        <f t="shared" si="1"/>
      </c>
      <c r="J18" s="33">
        <f t="shared" si="2"/>
      </c>
      <c r="K18" s="34">
        <f t="shared" si="3"/>
      </c>
      <c r="L18" s="16">
        <v>100</v>
      </c>
      <c r="M18" s="16">
        <v>414.35</v>
      </c>
      <c r="N18" s="16"/>
      <c r="O18" s="16"/>
      <c r="P18" s="17"/>
    </row>
    <row r="19" spans="2:16" s="18" customFormat="1" ht="19.5" customHeight="1">
      <c r="B19" s="27"/>
      <c r="C19" s="28"/>
      <c r="D19" s="29"/>
      <c r="E19" s="15"/>
      <c r="F19" s="30"/>
      <c r="G19" s="30"/>
      <c r="H19" s="31">
        <f t="shared" si="0"/>
      </c>
      <c r="I19" s="32">
        <f t="shared" si="1"/>
      </c>
      <c r="J19" s="33">
        <f t="shared" si="2"/>
      </c>
      <c r="K19" s="34">
        <f t="shared" si="3"/>
      </c>
      <c r="L19" s="16"/>
      <c r="M19" s="16"/>
      <c r="N19" s="16"/>
      <c r="O19" s="16"/>
      <c r="P19" s="17"/>
    </row>
    <row r="20" spans="2:16" s="18" customFormat="1" ht="19.5" customHeight="1" thickBot="1">
      <c r="B20" s="27"/>
      <c r="C20" s="28"/>
      <c r="D20" s="29"/>
      <c r="E20" s="15"/>
      <c r="F20" s="30"/>
      <c r="G20" s="30"/>
      <c r="H20" s="31">
        <f>IF(E20="","",F20-G20)</f>
      </c>
      <c r="I20" s="32">
        <f t="shared" si="1"/>
      </c>
      <c r="J20" s="35">
        <f t="shared" si="2"/>
      </c>
      <c r="K20" s="36">
        <f t="shared" si="3"/>
      </c>
      <c r="L20" s="16"/>
      <c r="M20" s="16"/>
      <c r="N20" s="16"/>
      <c r="O20" s="16"/>
      <c r="P20" s="17"/>
    </row>
    <row r="21" spans="2:15" s="19" customFormat="1" ht="24.75" customHeight="1">
      <c r="B21" s="19" t="s">
        <v>12</v>
      </c>
      <c r="E21" s="20">
        <f aca="true" t="shared" si="4" ref="E21:K21">SUM(E4:E20)</f>
        <v>41</v>
      </c>
      <c r="F21" s="37">
        <f t="shared" si="4"/>
        <v>320</v>
      </c>
      <c r="G21" s="37">
        <f t="shared" si="4"/>
        <v>44.160000000000004</v>
      </c>
      <c r="H21" s="37">
        <f t="shared" si="4"/>
        <v>275.84</v>
      </c>
      <c r="I21" s="37">
        <f t="shared" si="4"/>
        <v>275.84000000000003</v>
      </c>
      <c r="J21" s="37">
        <f t="shared" si="4"/>
        <v>188.2829268292683</v>
      </c>
      <c r="K21" s="37">
        <f t="shared" si="4"/>
        <v>188.2829268292683</v>
      </c>
      <c r="L21" s="21"/>
      <c r="M21" s="21"/>
      <c r="N21" s="21"/>
      <c r="O21" s="21"/>
    </row>
    <row r="22" spans="2:10" ht="27.75" customHeight="1">
      <c r="B22" s="2" t="str">
        <f>(17-COUNTBLANK(E4:E20))&amp;" AS"</f>
        <v>3 AS</v>
      </c>
      <c r="D22" s="22"/>
      <c r="F22" s="22" t="s">
        <v>6</v>
      </c>
      <c r="G22" s="38">
        <f>(F21-G21)/E21</f>
        <v>6.72780487804878</v>
      </c>
      <c r="I22" s="22" t="s">
        <v>7</v>
      </c>
      <c r="J22" s="24">
        <f>G21/F21</f>
        <v>0.138</v>
      </c>
    </row>
    <row r="23" ht="15">
      <c r="E23" s="2" t="s">
        <v>9</v>
      </c>
    </row>
  </sheetData>
  <sheetProtection sheet="1" objects="1" scenarios="1"/>
  <mergeCells count="1">
    <mergeCell ref="G1:I1"/>
  </mergeCells>
  <printOptions horizontalCentered="1" verticalCentered="1"/>
  <pageMargins left="0" right="0" top="0.1968503937007874" bottom="0" header="0" footer="0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mossaz</dc:creator>
  <cp:keywords/>
  <dc:description/>
  <cp:lastModifiedBy>rene mossaz</cp:lastModifiedBy>
  <cp:lastPrinted>2006-06-30T11:12:45Z</cp:lastPrinted>
  <dcterms:created xsi:type="dcterms:W3CDTF">2006-06-30T10:45:33Z</dcterms:created>
  <cp:category/>
  <cp:version/>
  <cp:contentType/>
  <cp:contentStatus/>
</cp:coreProperties>
</file>