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date1904="1" showInkAnnotation="0" autoCompressPictures="0"/>
  <bookViews>
    <workbookView xWindow="12560" yWindow="2400" windowWidth="25600" windowHeight="16060" tabRatio="884"/>
  </bookViews>
  <sheets>
    <sheet name="présentation" sheetId="17" r:id="rId1"/>
    <sheet name="1er tour" sheetId="1" r:id="rId2"/>
    <sheet name="2eme tour" sheetId="18" r:id="rId3"/>
    <sheet name=" finales des1et2 " sheetId="10" r:id="rId4"/>
    <sheet name=" finales des 3et4" sheetId="12" r:id="rId5"/>
    <sheet name="classement final" sheetId="16" state="hidden" r:id="rId6"/>
    <sheet name="version papier 1à 8" sheetId="14" r:id="rId7"/>
    <sheet name="version papier 9 à 16" sheetId="15" r:id="rId8"/>
  </sheets>
  <definedNames>
    <definedName name="_xlnm.Print_Area" localSheetId="4">' finales des 3et4'!$A$1:$O$17</definedName>
    <definedName name="_xlnm.Print_Area" localSheetId="1">'1er tour'!$C$13:$E$14</definedName>
    <definedName name="_xlnm.Print_Area" localSheetId="2">'2eme tour'!$C$13:$E$14</definedName>
    <definedName name="_xlnm.Print_Area" localSheetId="5">'classement final'!#REF!</definedName>
    <definedName name="_xlnm.Print_Area" localSheetId="6">'version papier 1à 8'!$A$1:$P$16</definedName>
    <definedName name="_xlnm.Print_Area" localSheetId="7">'version papier 9 à 16'!$A$1:$P$16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10" l="1"/>
  <c r="K7" i="10"/>
  <c r="D8" i="10"/>
  <c r="L10" i="10"/>
  <c r="F7" i="10"/>
  <c r="M13" i="10"/>
  <c r="K13" i="10"/>
  <c r="H6" i="10"/>
  <c r="C4" i="16"/>
  <c r="L5" i="18"/>
  <c r="K9" i="10"/>
  <c r="K6" i="10"/>
  <c r="D7" i="10"/>
  <c r="M9" i="10"/>
  <c r="F8" i="10"/>
  <c r="L14" i="10"/>
  <c r="K14" i="10"/>
  <c r="H8" i="10"/>
  <c r="C5" i="16"/>
  <c r="L6" i="18"/>
  <c r="K8" i="10"/>
  <c r="D10" i="10"/>
  <c r="M10" i="10"/>
  <c r="F10" i="10"/>
  <c r="M14" i="10"/>
  <c r="H9" i="10"/>
  <c r="C6" i="16"/>
  <c r="L7" i="18"/>
  <c r="K5" i="10"/>
  <c r="N5" i="10"/>
  <c r="D11" i="10"/>
  <c r="L11" i="10"/>
  <c r="K11" i="10"/>
  <c r="F11" i="10"/>
  <c r="L15" i="10"/>
  <c r="K15" i="10"/>
  <c r="H11" i="10"/>
  <c r="C7" i="16"/>
  <c r="L8" i="18"/>
  <c r="K12" i="10"/>
  <c r="D14" i="10"/>
  <c r="L12" i="10"/>
  <c r="F13" i="10"/>
  <c r="M15" i="10"/>
  <c r="H12" i="10"/>
  <c r="C8" i="16"/>
  <c r="L9" i="18"/>
  <c r="D13" i="10"/>
  <c r="M11" i="10"/>
  <c r="F14" i="10"/>
  <c r="L16" i="10"/>
  <c r="K16" i="10"/>
  <c r="H14" i="10"/>
  <c r="C9" i="16"/>
  <c r="L10" i="18"/>
  <c r="D16" i="10"/>
  <c r="M12" i="10"/>
  <c r="F16" i="10"/>
  <c r="M16" i="10"/>
  <c r="H15" i="10"/>
  <c r="C10" i="16"/>
  <c r="L11" i="18"/>
  <c r="K13" i="12"/>
  <c r="K5" i="12"/>
  <c r="D5" i="12"/>
  <c r="L9" i="12"/>
  <c r="K9" i="12"/>
  <c r="N9" i="12"/>
  <c r="F5" i="12"/>
  <c r="L13" i="12"/>
  <c r="N13" i="12"/>
  <c r="H5" i="12"/>
  <c r="C11" i="16"/>
  <c r="L12" i="18"/>
  <c r="K7" i="12"/>
  <c r="D8" i="12"/>
  <c r="L10" i="12"/>
  <c r="K10" i="12"/>
  <c r="N10" i="12"/>
  <c r="F7" i="12"/>
  <c r="M13" i="12"/>
  <c r="H6" i="12"/>
  <c r="C12" i="16"/>
  <c r="L13" i="18"/>
  <c r="K14" i="12"/>
  <c r="K6" i="12"/>
  <c r="D7" i="12"/>
  <c r="M9" i="12"/>
  <c r="F8" i="12"/>
  <c r="L14" i="12"/>
  <c r="N14" i="12"/>
  <c r="H8" i="12"/>
  <c r="C13" i="16"/>
  <c r="L14" i="18"/>
  <c r="K8" i="12"/>
  <c r="D10" i="12"/>
  <c r="M10" i="12"/>
  <c r="F10" i="12"/>
  <c r="M14" i="12"/>
  <c r="H9" i="12"/>
  <c r="C14" i="16"/>
  <c r="L15" i="18"/>
  <c r="K15" i="12"/>
  <c r="D11" i="12"/>
  <c r="L11" i="12"/>
  <c r="K11" i="12"/>
  <c r="N11" i="12"/>
  <c r="F11" i="12"/>
  <c r="L15" i="12"/>
  <c r="N15" i="12"/>
  <c r="N12" i="12"/>
  <c r="K12" i="12"/>
  <c r="D14" i="12"/>
  <c r="L12" i="12"/>
  <c r="F13" i="12"/>
  <c r="M15" i="12"/>
  <c r="H11" i="12"/>
  <c r="C15" i="16"/>
  <c r="L16" i="18"/>
  <c r="H12" i="12"/>
  <c r="C16" i="16"/>
  <c r="L17" i="18"/>
  <c r="K16" i="12"/>
  <c r="D13" i="12"/>
  <c r="M11" i="12"/>
  <c r="F14" i="12"/>
  <c r="L16" i="12"/>
  <c r="N16" i="12"/>
  <c r="D16" i="12"/>
  <c r="M12" i="12"/>
  <c r="F16" i="12"/>
  <c r="M16" i="12"/>
  <c r="H14" i="12"/>
  <c r="C17" i="16"/>
  <c r="L18" i="18"/>
  <c r="H15" i="12"/>
  <c r="C18" i="16"/>
  <c r="L19" i="18"/>
  <c r="D5" i="10"/>
  <c r="L9" i="10"/>
  <c r="F5" i="10"/>
  <c r="L13" i="10"/>
  <c r="H5" i="10"/>
  <c r="C3" i="16"/>
  <c r="L4" i="18"/>
  <c r="N6" i="12"/>
  <c r="N7" i="12"/>
  <c r="N8" i="12"/>
  <c r="N5" i="12"/>
  <c r="O9" i="1"/>
  <c r="O11" i="1"/>
  <c r="O13" i="1"/>
  <c r="P16" i="1"/>
  <c r="U9" i="1"/>
  <c r="O12" i="1"/>
  <c r="O14" i="1"/>
  <c r="P17" i="1"/>
  <c r="O10" i="1"/>
  <c r="U11" i="1"/>
  <c r="U14" i="1"/>
  <c r="P18" i="1"/>
  <c r="U10" i="1"/>
  <c r="U12" i="1"/>
  <c r="U13" i="1"/>
  <c r="P19" i="1"/>
  <c r="R16" i="1"/>
  <c r="R17" i="1"/>
  <c r="R18" i="1"/>
  <c r="R19" i="1"/>
  <c r="S16" i="1"/>
  <c r="T28" i="1"/>
  <c r="S17" i="1"/>
  <c r="T29" i="1"/>
  <c r="S18" i="1"/>
  <c r="T30" i="1"/>
  <c r="S19" i="1"/>
  <c r="T31" i="1"/>
  <c r="Q31" i="1"/>
  <c r="Q41" i="1"/>
  <c r="B7" i="12"/>
  <c r="M5" i="12"/>
  <c r="Q19" i="18"/>
  <c r="A9" i="1"/>
  <c r="A11" i="1"/>
  <c r="A13" i="1"/>
  <c r="B16" i="1"/>
  <c r="G9" i="1"/>
  <c r="A12" i="1"/>
  <c r="A14" i="1"/>
  <c r="B17" i="1"/>
  <c r="A10" i="1"/>
  <c r="G11" i="1"/>
  <c r="G14" i="1"/>
  <c r="B18" i="1"/>
  <c r="G10" i="1"/>
  <c r="G12" i="1"/>
  <c r="G13" i="1"/>
  <c r="B19" i="1"/>
  <c r="D16" i="1"/>
  <c r="D17" i="1"/>
  <c r="D18" i="1"/>
  <c r="D19" i="1"/>
  <c r="E16" i="1"/>
  <c r="F28" i="1"/>
  <c r="E17" i="1"/>
  <c r="F29" i="1"/>
  <c r="E18" i="1"/>
  <c r="F30" i="1"/>
  <c r="E19" i="1"/>
  <c r="F31" i="1"/>
  <c r="C31" i="1"/>
  <c r="C41" i="1"/>
  <c r="B13" i="12"/>
  <c r="M7" i="12"/>
  <c r="S19" i="18"/>
  <c r="V9" i="1"/>
  <c r="V11" i="1"/>
  <c r="V13" i="1"/>
  <c r="W16" i="1"/>
  <c r="AB9" i="1"/>
  <c r="V12" i="1"/>
  <c r="V14" i="1"/>
  <c r="W17" i="1"/>
  <c r="V10" i="1"/>
  <c r="AB11" i="1"/>
  <c r="AB14" i="1"/>
  <c r="W18" i="1"/>
  <c r="AB10" i="1"/>
  <c r="AB12" i="1"/>
  <c r="AB13" i="1"/>
  <c r="W19" i="1"/>
  <c r="Y16" i="1"/>
  <c r="Y17" i="1"/>
  <c r="Y18" i="1"/>
  <c r="Y19" i="1"/>
  <c r="Z16" i="1"/>
  <c r="AA28" i="1"/>
  <c r="Z17" i="1"/>
  <c r="AA29" i="1"/>
  <c r="Z18" i="1"/>
  <c r="AA30" i="1"/>
  <c r="X30" i="1"/>
  <c r="Z19" i="1"/>
  <c r="AA31" i="1"/>
  <c r="X40" i="1"/>
  <c r="B8" i="12"/>
  <c r="L6" i="12"/>
  <c r="Q20" i="18"/>
  <c r="H9" i="1"/>
  <c r="H11" i="1"/>
  <c r="H13" i="1"/>
  <c r="I16" i="1"/>
  <c r="N9" i="1"/>
  <c r="H12" i="1"/>
  <c r="H14" i="1"/>
  <c r="I17" i="1"/>
  <c r="H10" i="1"/>
  <c r="N11" i="1"/>
  <c r="N14" i="1"/>
  <c r="I18" i="1"/>
  <c r="N10" i="1"/>
  <c r="N12" i="1"/>
  <c r="N13" i="1"/>
  <c r="I19" i="1"/>
  <c r="K16" i="1"/>
  <c r="K17" i="1"/>
  <c r="K18" i="1"/>
  <c r="K19" i="1"/>
  <c r="L16" i="1"/>
  <c r="M28" i="1"/>
  <c r="L17" i="1"/>
  <c r="M29" i="1"/>
  <c r="L18" i="1"/>
  <c r="M30" i="1"/>
  <c r="J30" i="1"/>
  <c r="L19" i="1"/>
  <c r="M31" i="1"/>
  <c r="J40" i="1"/>
  <c r="B14" i="12"/>
  <c r="L8" i="12"/>
  <c r="S20" i="18"/>
  <c r="C30" i="1"/>
  <c r="C40" i="1"/>
  <c r="B5" i="12"/>
  <c r="L5" i="12"/>
  <c r="Q21" i="18"/>
  <c r="Q30" i="1"/>
  <c r="Q40" i="1"/>
  <c r="B11" i="12"/>
  <c r="L7" i="12"/>
  <c r="S21" i="18"/>
  <c r="Q5" i="18"/>
  <c r="J31" i="1"/>
  <c r="J41" i="1"/>
  <c r="B10" i="12"/>
  <c r="M6" i="12"/>
  <c r="S5" i="18"/>
  <c r="Q6" i="18"/>
  <c r="S6" i="18"/>
  <c r="Q7" i="18"/>
  <c r="X31" i="1"/>
  <c r="X41" i="1"/>
  <c r="B16" i="12"/>
  <c r="M8" i="12"/>
  <c r="S7" i="18"/>
  <c r="Q12" i="18"/>
  <c r="S12" i="18"/>
  <c r="Q13" i="18"/>
  <c r="S13" i="18"/>
  <c r="Q14" i="18"/>
  <c r="S14" i="18"/>
  <c r="S18" i="18"/>
  <c r="Q18" i="18"/>
  <c r="S11" i="18"/>
  <c r="Q11" i="18"/>
  <c r="S4" i="18"/>
  <c r="Q4" i="18"/>
  <c r="C28" i="1"/>
  <c r="C38" i="1"/>
  <c r="B5" i="10"/>
  <c r="L5" i="10"/>
  <c r="N9" i="10"/>
  <c r="C19" i="18"/>
  <c r="N7" i="10"/>
  <c r="C29" i="1"/>
  <c r="C39" i="1"/>
  <c r="B13" i="10"/>
  <c r="M7" i="10"/>
  <c r="N10" i="10"/>
  <c r="E19" i="18"/>
  <c r="N6" i="10"/>
  <c r="X28" i="1"/>
  <c r="X38" i="1"/>
  <c r="B8" i="10"/>
  <c r="L6" i="10"/>
  <c r="N11" i="10"/>
  <c r="C20" i="18"/>
  <c r="N8" i="10"/>
  <c r="J28" i="1"/>
  <c r="J38" i="1"/>
  <c r="B14" i="10"/>
  <c r="L8" i="10"/>
  <c r="N12" i="10"/>
  <c r="E20" i="18"/>
  <c r="Q29" i="1"/>
  <c r="Q39" i="1"/>
  <c r="B7" i="10"/>
  <c r="M5" i="10"/>
  <c r="C21" i="18"/>
  <c r="Q28" i="1"/>
  <c r="Q38" i="1"/>
  <c r="B11" i="10"/>
  <c r="L7" i="10"/>
  <c r="E21" i="18"/>
  <c r="X29" i="1"/>
  <c r="X39" i="1"/>
  <c r="B16" i="10"/>
  <c r="M8" i="10"/>
  <c r="E18" i="18"/>
  <c r="J29" i="1"/>
  <c r="J39" i="1"/>
  <c r="B10" i="10"/>
  <c r="M6" i="10"/>
  <c r="C18" i="18"/>
  <c r="N14" i="10"/>
  <c r="N15" i="10"/>
  <c r="N16" i="10"/>
  <c r="N13" i="10"/>
  <c r="C12" i="18"/>
  <c r="E12" i="18"/>
  <c r="C13" i="18"/>
  <c r="E13" i="18"/>
  <c r="C14" i="18"/>
  <c r="E14" i="18"/>
  <c r="E11" i="18"/>
  <c r="C11" i="18"/>
  <c r="E5" i="18"/>
  <c r="E6" i="18"/>
  <c r="E7" i="18"/>
  <c r="C5" i="18"/>
  <c r="C6" i="18"/>
  <c r="C7" i="18"/>
  <c r="E4" i="18"/>
  <c r="C4" i="18"/>
  <c r="X41" i="18"/>
  <c r="Q41" i="18"/>
  <c r="J41" i="18"/>
  <c r="C41" i="18"/>
  <c r="X40" i="18"/>
  <c r="Q40" i="18"/>
  <c r="J40" i="18"/>
  <c r="C40" i="18"/>
  <c r="X39" i="18"/>
  <c r="Q39" i="18"/>
  <c r="J39" i="18"/>
  <c r="C39" i="18"/>
  <c r="X38" i="18"/>
  <c r="Q38" i="18"/>
  <c r="J38" i="18"/>
  <c r="C38" i="18"/>
  <c r="W24" i="1"/>
  <c r="W23" i="1"/>
  <c r="W22" i="1"/>
  <c r="W21" i="1"/>
  <c r="P24" i="1"/>
  <c r="P23" i="1"/>
  <c r="P22" i="1"/>
  <c r="P21" i="1"/>
  <c r="I24" i="1"/>
  <c r="I23" i="1"/>
  <c r="I22" i="1"/>
  <c r="I21" i="1"/>
  <c r="B24" i="1"/>
  <c r="B23" i="1"/>
  <c r="B22" i="1"/>
  <c r="B21" i="1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Y24" i="1"/>
  <c r="X19" i="1"/>
  <c r="X24" i="1"/>
  <c r="Y23" i="1"/>
  <c r="X18" i="1"/>
  <c r="X23" i="1"/>
  <c r="Y22" i="1"/>
  <c r="X17" i="1"/>
  <c r="X22" i="1"/>
  <c r="Y21" i="1"/>
  <c r="X16" i="1"/>
  <c r="X21" i="1"/>
  <c r="Z14" i="1"/>
  <c r="X14" i="1"/>
  <c r="Z13" i="1"/>
  <c r="X13" i="1"/>
  <c r="Z12" i="1"/>
  <c r="X12" i="1"/>
  <c r="Z11" i="1"/>
  <c r="X11" i="1"/>
  <c r="Z10" i="1"/>
  <c r="X10" i="1"/>
  <c r="Z9" i="1"/>
  <c r="X9" i="1"/>
  <c r="R24" i="1"/>
  <c r="Q19" i="1"/>
  <c r="Q24" i="1"/>
  <c r="R23" i="1"/>
  <c r="Q18" i="1"/>
  <c r="Q23" i="1"/>
  <c r="R22" i="1"/>
  <c r="Q17" i="1"/>
  <c r="Q22" i="1"/>
  <c r="R21" i="1"/>
  <c r="Q16" i="1"/>
  <c r="Q21" i="1"/>
  <c r="S14" i="1"/>
  <c r="Q14" i="1"/>
  <c r="S13" i="1"/>
  <c r="Q13" i="1"/>
  <c r="S12" i="1"/>
  <c r="Q12" i="1"/>
  <c r="S11" i="1"/>
  <c r="Q11" i="1"/>
  <c r="S10" i="1"/>
  <c r="Q10" i="1"/>
  <c r="S9" i="1"/>
  <c r="Q9" i="1"/>
  <c r="K24" i="1"/>
  <c r="J19" i="1"/>
  <c r="J24" i="1"/>
  <c r="K23" i="1"/>
  <c r="J18" i="1"/>
  <c r="J23" i="1"/>
  <c r="K22" i="1"/>
  <c r="J17" i="1"/>
  <c r="J22" i="1"/>
  <c r="K21" i="1"/>
  <c r="J16" i="1"/>
  <c r="J21" i="1"/>
  <c r="L14" i="1"/>
  <c r="J14" i="1"/>
  <c r="L13" i="1"/>
  <c r="J13" i="1"/>
  <c r="L12" i="1"/>
  <c r="J12" i="1"/>
  <c r="L11" i="1"/>
  <c r="J11" i="1"/>
  <c r="L10" i="1"/>
  <c r="J10" i="1"/>
  <c r="L9" i="1"/>
  <c r="J9" i="1"/>
  <c r="C9" i="1"/>
  <c r="E9" i="1"/>
  <c r="C10" i="1"/>
  <c r="E10" i="1"/>
  <c r="C11" i="1"/>
  <c r="E11" i="1"/>
  <c r="C12" i="1"/>
  <c r="E12" i="1"/>
  <c r="C13" i="1"/>
  <c r="E13" i="1"/>
  <c r="C14" i="1"/>
  <c r="E14" i="1"/>
  <c r="C16" i="1"/>
  <c r="C17" i="1"/>
  <c r="C18" i="1"/>
  <c r="C19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<sst xmlns="http://schemas.openxmlformats.org/spreadsheetml/2006/main" count="382" uniqueCount="161">
  <si>
    <t>Poule A</t>
  </si>
  <si>
    <t>Poule B</t>
  </si>
  <si>
    <t>Poule C</t>
  </si>
  <si>
    <t>Classement victoires</t>
  </si>
  <si>
    <t>Classement points</t>
  </si>
  <si>
    <t>1er</t>
  </si>
  <si>
    <t>2ème</t>
  </si>
  <si>
    <t>3ème</t>
  </si>
  <si>
    <t>4ème</t>
  </si>
  <si>
    <t>CLASSEMENT FINAL</t>
  </si>
  <si>
    <t>CLASSEMENT FINAL poule A</t>
  </si>
  <si>
    <t>CLASSEMENT FINAL Poule B</t>
  </si>
  <si>
    <t>CLASSEMENT FINAL poule C</t>
  </si>
  <si>
    <t>CLASSEMENT FINAL poule B</t>
  </si>
  <si>
    <t>Diff Pts</t>
  </si>
  <si>
    <t>Poule D</t>
  </si>
  <si>
    <t>CLASSEMENT FINAL poule D</t>
  </si>
  <si>
    <t>2ième</t>
  </si>
  <si>
    <t>3ième</t>
  </si>
  <si>
    <t>4ième</t>
  </si>
  <si>
    <t>5ième</t>
  </si>
  <si>
    <t>6ième</t>
  </si>
  <si>
    <t>7ième</t>
  </si>
  <si>
    <t>8ième</t>
  </si>
  <si>
    <t>9ième</t>
  </si>
  <si>
    <t>10ième</t>
  </si>
  <si>
    <t>11ième</t>
  </si>
  <si>
    <t>12ième</t>
  </si>
  <si>
    <t>13ième</t>
  </si>
  <si>
    <t>14ième</t>
  </si>
  <si>
    <t>15ième</t>
  </si>
  <si>
    <t>16ième</t>
  </si>
  <si>
    <t>2O</t>
  </si>
  <si>
    <t>2E</t>
  </si>
  <si>
    <t>3E</t>
  </si>
  <si>
    <t>3O</t>
  </si>
  <si>
    <t>4O</t>
  </si>
  <si>
    <t>4E</t>
  </si>
  <si>
    <t>5O</t>
  </si>
  <si>
    <t>5E</t>
  </si>
  <si>
    <t>6O</t>
  </si>
  <si>
    <t>6E</t>
  </si>
  <si>
    <t>8O</t>
  </si>
  <si>
    <t>8E</t>
  </si>
  <si>
    <t>7E</t>
  </si>
  <si>
    <t>7O</t>
  </si>
  <si>
    <t>1er Ouest</t>
  </si>
  <si>
    <t>1er Est</t>
  </si>
  <si>
    <t>Nbre V</t>
  </si>
  <si>
    <t>1/4 de finales</t>
  </si>
  <si>
    <t>1/2 finales</t>
  </si>
  <si>
    <t>Finales</t>
  </si>
  <si>
    <t>g1</t>
  </si>
  <si>
    <t>g5</t>
  </si>
  <si>
    <t>g9</t>
  </si>
  <si>
    <t>1/4</t>
  </si>
  <si>
    <t>p9</t>
  </si>
  <si>
    <t>g2</t>
  </si>
  <si>
    <t>g6</t>
  </si>
  <si>
    <t>g3</t>
  </si>
  <si>
    <t>p5</t>
  </si>
  <si>
    <t>g10</t>
  </si>
  <si>
    <t>p10</t>
  </si>
  <si>
    <t>1/2</t>
  </si>
  <si>
    <t>g4</t>
  </si>
  <si>
    <t>p6</t>
  </si>
  <si>
    <t>p1</t>
  </si>
  <si>
    <t>g7</t>
  </si>
  <si>
    <t>g11</t>
  </si>
  <si>
    <t>p11</t>
  </si>
  <si>
    <t>p2</t>
  </si>
  <si>
    <t>g8</t>
  </si>
  <si>
    <t>finales</t>
  </si>
  <si>
    <t>p3</t>
  </si>
  <si>
    <t>p7</t>
  </si>
  <si>
    <t>g12</t>
  </si>
  <si>
    <t>p12</t>
  </si>
  <si>
    <t>p4</t>
  </si>
  <si>
    <t>p8</t>
  </si>
  <si>
    <t>Arbitrages par équipiers</t>
  </si>
  <si>
    <t xml:space="preserve">FINALES DES 1ers ET 2èmes </t>
  </si>
  <si>
    <t>2ème D</t>
  </si>
  <si>
    <t>2ème A</t>
  </si>
  <si>
    <t>1er A</t>
  </si>
  <si>
    <t>1er D</t>
  </si>
  <si>
    <t>1er C</t>
  </si>
  <si>
    <t>1er B</t>
  </si>
  <si>
    <t>2ème C</t>
  </si>
  <si>
    <t>2ème B</t>
  </si>
  <si>
    <t>3èmes A</t>
  </si>
  <si>
    <t>4ème C</t>
  </si>
  <si>
    <t>3èmes D</t>
  </si>
  <si>
    <t>4ème B</t>
  </si>
  <si>
    <t>4ème A</t>
  </si>
  <si>
    <t>4ème D</t>
  </si>
  <si>
    <t>3èmes B</t>
  </si>
  <si>
    <t>3èmes C</t>
  </si>
  <si>
    <t>T1</t>
  </si>
  <si>
    <t>T2</t>
  </si>
  <si>
    <t>T3</t>
  </si>
  <si>
    <t>T4</t>
  </si>
  <si>
    <t>T5</t>
  </si>
  <si>
    <t>T6</t>
  </si>
  <si>
    <t>T7</t>
  </si>
  <si>
    <t>FINALES DES 3ièmes et 4ièmes</t>
  </si>
  <si>
    <t>? : Mettre le n° de terrain au fur à mesure des terrains libérés</t>
  </si>
  <si>
    <t xml:space="preserve">Seules les cases jaunes sont à remplir, le reste est automatique </t>
  </si>
  <si>
    <t>Réglez les zooms en fonction de votre écran</t>
  </si>
  <si>
    <t>…….</t>
  </si>
  <si>
    <t>……</t>
  </si>
  <si>
    <t xml:space="preserve">Résumé: </t>
  </si>
  <si>
    <r>
      <rPr>
        <b/>
        <sz val="20"/>
        <color indexed="48"/>
        <rFont val="Verdana"/>
      </rPr>
      <t>En cas d'égalité de victoires</t>
    </r>
    <r>
      <rPr>
        <sz val="20"/>
        <color indexed="48"/>
        <rFont val="Verdana"/>
      </rPr>
      <t>, considérez le classement points pour renseigner les cases</t>
    </r>
    <r>
      <rPr>
        <b/>
        <sz val="20"/>
        <color indexed="48"/>
        <rFont val="Verdana"/>
      </rPr>
      <t xml:space="preserve"> </t>
    </r>
    <r>
      <rPr>
        <b/>
        <sz val="20"/>
        <color rgb="FFFF0000"/>
        <rFont val="Verdana"/>
      </rPr>
      <t>?</t>
    </r>
  </si>
  <si>
    <t>3ème B</t>
  </si>
  <si>
    <t>3ème C</t>
  </si>
  <si>
    <t>3ème D</t>
  </si>
  <si>
    <t>3ème A</t>
  </si>
  <si>
    <t>Arbitrages par équipiers,  3 périodes</t>
  </si>
  <si>
    <r>
      <t xml:space="preserve">Championnat en 4 poules de 4 puis finales 1 à 8 pour les deux premiers de chaque poule  et finales 9 à 16  pour les autres
</t>
    </r>
    <r>
      <rPr>
        <b/>
        <sz val="16"/>
        <color rgb="FF008000"/>
        <rFont val="Verdana"/>
      </rPr>
      <t xml:space="preserve"> (6 matchs par équipes . 48 matchs en tout )</t>
    </r>
  </si>
  <si>
    <t>P1</t>
  </si>
  <si>
    <t>P2</t>
  </si>
  <si>
    <t>P3</t>
  </si>
  <si>
    <t>P4</t>
  </si>
  <si>
    <t xml:space="preserve"> Poules A et B sur 3 terrains,  C et D sur 3 autres. On peut aussi utiliser le 7ème terrain en alternance </t>
  </si>
  <si>
    <r>
      <rPr>
        <b/>
        <sz val="20"/>
        <color indexed="48"/>
        <rFont val="Verdana"/>
      </rPr>
      <t xml:space="preserve">En cas d'égalité de victoires </t>
    </r>
    <r>
      <rPr>
        <b/>
        <u/>
        <sz val="20"/>
        <color indexed="48"/>
        <rFont val="Verdana"/>
      </rPr>
      <t>et</t>
    </r>
    <r>
      <rPr>
        <b/>
        <sz val="20"/>
        <color indexed="48"/>
        <rFont val="Verdana"/>
      </rPr>
      <t xml:space="preserve"> de points</t>
    </r>
    <r>
      <rPr>
        <sz val="20"/>
        <color indexed="48"/>
        <rFont val="Verdana"/>
      </rPr>
      <t xml:space="preserve"> ……. Match d'appui  ????</t>
    </r>
  </si>
  <si>
    <t>a1</t>
  </si>
  <si>
    <t>a2</t>
  </si>
  <si>
    <t>a3</t>
  </si>
  <si>
    <t>a4</t>
  </si>
  <si>
    <t>5ème</t>
  </si>
  <si>
    <t>6ème</t>
  </si>
  <si>
    <t>7ème</t>
  </si>
  <si>
    <t>8ème</t>
  </si>
  <si>
    <t>9ème</t>
  </si>
  <si>
    <t>10ème</t>
  </si>
  <si>
    <t>11ème</t>
  </si>
  <si>
    <t>12ème</t>
  </si>
  <si>
    <t>13ème</t>
  </si>
  <si>
    <t>14ème</t>
  </si>
  <si>
    <t>15ème</t>
  </si>
  <si>
    <t>16ème</t>
  </si>
  <si>
    <t>Tournoi de 1 à 8</t>
  </si>
  <si>
    <t>Tournoi de 9 à 16</t>
  </si>
  <si>
    <t>Classement final</t>
  </si>
  <si>
    <t>Terrain</t>
  </si>
  <si>
    <t>FINALES DES 1ers ET 2èmes ( places de 1 à 8 )</t>
  </si>
  <si>
    <t>1 à 4</t>
  </si>
  <si>
    <t>5 à 8</t>
  </si>
  <si>
    <t>1 à 2</t>
  </si>
  <si>
    <t>3 à 4</t>
  </si>
  <si>
    <t>5 à 6</t>
  </si>
  <si>
    <t>6 à 7</t>
  </si>
  <si>
    <t>FINALES DES 3èmes et 4èmes ( places de 9 à 16 )</t>
  </si>
  <si>
    <t>9 à 12</t>
  </si>
  <si>
    <t>13 à 16</t>
  </si>
  <si>
    <t>9 à 10</t>
  </si>
  <si>
    <t>11 à 12</t>
  </si>
  <si>
    <t>13 à 14</t>
  </si>
  <si>
    <t>15 à 16</t>
  </si>
  <si>
    <t>Rq: Sur 2h , passer en 8-16-24 , sinon 10-20-30 puis 7-14-21 pour les 1/2 et finales du tournoi principal et 1/4 , 1/2 et finales du  tournoi secondaire ( en cas de 4qualifiés , les places de 1 à 4 sont alors  connues )</t>
  </si>
  <si>
    <t xml:space="preserve">Travaillez sur une copie de ce document. Son utilisation effacant certaines cellules ( les ? ), vous le gardez ainsi intact pour  le futur ! 
</t>
  </si>
  <si>
    <t>Fichier mis à jour en juin 2017 par rene.mossaz@wanadoo.fr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</si>
</sst>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 x14ac:knownFonts="1">
    <font>
      <sz val="10"/>
      <name val="Verdana"/>
    </font>
    <font>
      <b/>
      <sz val="10"/>
      <name val="Verdana"/>
    </font>
    <font>
      <i/>
      <sz val="10"/>
      <name val="Verdana"/>
    </font>
    <font>
      <sz val="14"/>
      <name val="Verdana"/>
    </font>
    <font>
      <sz val="10"/>
      <color indexed="9"/>
      <name val="Verdana"/>
    </font>
    <font>
      <i/>
      <sz val="10"/>
      <color indexed="9"/>
      <name val="Verdana"/>
    </font>
    <font>
      <sz val="16"/>
      <name val="Verdana"/>
    </font>
    <font>
      <sz val="14"/>
      <color indexed="9"/>
      <name val="Verdana"/>
    </font>
    <font>
      <i/>
      <sz val="14"/>
      <name val="Verdana"/>
    </font>
    <font>
      <sz val="16"/>
      <color indexed="9"/>
      <name val="Verdana"/>
    </font>
    <font>
      <i/>
      <sz val="16"/>
      <color indexed="9"/>
      <name val="Verdana"/>
    </font>
    <font>
      <i/>
      <sz val="16"/>
      <name val="Verdana"/>
    </font>
    <font>
      <b/>
      <i/>
      <sz val="14"/>
      <name val="Verdana"/>
    </font>
    <font>
      <sz val="14"/>
      <color indexed="9"/>
      <name val="Verdana"/>
    </font>
    <font>
      <sz val="16"/>
      <color indexed="9"/>
      <name val="Verdana"/>
    </font>
    <font>
      <i/>
      <u/>
      <sz val="14"/>
      <name val="Verdana"/>
    </font>
    <font>
      <sz val="18"/>
      <color indexed="48"/>
      <name val="Verdana"/>
    </font>
    <font>
      <sz val="10"/>
      <name val="Verdana"/>
    </font>
    <font>
      <sz val="20"/>
      <color indexed="48"/>
      <name val="Verdana"/>
    </font>
    <font>
      <b/>
      <sz val="20"/>
      <color indexed="48"/>
      <name val="Verdana"/>
    </font>
    <font>
      <b/>
      <sz val="16"/>
      <name val="Verdana"/>
    </font>
    <font>
      <i/>
      <sz val="18"/>
      <color indexed="10"/>
      <name val="Verdana"/>
    </font>
    <font>
      <sz val="11"/>
      <name val="Verdana"/>
    </font>
    <font>
      <b/>
      <i/>
      <sz val="12"/>
      <color indexed="17"/>
      <name val="Verdana"/>
    </font>
    <font>
      <i/>
      <sz val="14"/>
      <color indexed="48"/>
      <name val="Verdana"/>
    </font>
    <font>
      <i/>
      <sz val="16"/>
      <color indexed="48"/>
      <name val="Verdana"/>
    </font>
    <font>
      <sz val="6"/>
      <name val="Verdana"/>
    </font>
    <font>
      <i/>
      <sz val="12"/>
      <color indexed="10"/>
      <name val="Verdana"/>
    </font>
    <font>
      <sz val="8"/>
      <name val="Verdana"/>
    </font>
    <font>
      <sz val="10"/>
      <color indexed="9"/>
      <name val="Verdana"/>
    </font>
    <font>
      <b/>
      <i/>
      <sz val="10"/>
      <color indexed="48"/>
      <name val="Verdana"/>
    </font>
    <font>
      <b/>
      <i/>
      <sz val="16"/>
      <color indexed="48"/>
      <name val="Verdana"/>
    </font>
    <font>
      <b/>
      <i/>
      <sz val="16"/>
      <color indexed="10"/>
      <name val="Verdana"/>
    </font>
    <font>
      <b/>
      <i/>
      <sz val="16"/>
      <color indexed="9"/>
      <name val="Verdana"/>
    </font>
    <font>
      <b/>
      <i/>
      <sz val="16"/>
      <color indexed="9"/>
      <name val="Verdana"/>
    </font>
    <font>
      <i/>
      <sz val="24"/>
      <name val="Verdana"/>
    </font>
    <font>
      <b/>
      <sz val="18"/>
      <color indexed="10"/>
      <name val="Verdana"/>
    </font>
    <font>
      <b/>
      <sz val="12"/>
      <color indexed="10"/>
      <name val="Verdana"/>
    </font>
    <font>
      <i/>
      <sz val="24"/>
      <color theme="0"/>
      <name val="Verdana"/>
    </font>
    <font>
      <b/>
      <i/>
      <sz val="16"/>
      <color rgb="FF008000"/>
      <name val="Verdana"/>
    </font>
    <font>
      <sz val="22"/>
      <color theme="0"/>
      <name val="Verdana"/>
    </font>
    <font>
      <b/>
      <sz val="14"/>
      <color rgb="FF3366FF"/>
      <name val="Verdana"/>
    </font>
    <font>
      <b/>
      <sz val="18"/>
      <color rgb="FFFF0000"/>
      <name val="Verdana"/>
    </font>
    <font>
      <b/>
      <sz val="18"/>
      <color theme="0"/>
      <name val="Verdana"/>
    </font>
    <font>
      <b/>
      <sz val="18"/>
      <color rgb="FFFFFFFF"/>
      <name val="Verdana"/>
    </font>
    <font>
      <sz val="14"/>
      <color theme="0"/>
      <name val="Verdana"/>
    </font>
    <font>
      <b/>
      <sz val="20"/>
      <color rgb="FFFF0000"/>
      <name val="Verdana"/>
    </font>
    <font>
      <b/>
      <u/>
      <sz val="20"/>
      <color indexed="4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16"/>
      <color rgb="FF008000"/>
      <name val="Verdana"/>
    </font>
    <font>
      <sz val="18"/>
      <color theme="0"/>
      <name val="Verdana"/>
    </font>
    <font>
      <b/>
      <i/>
      <sz val="16"/>
      <color theme="0"/>
      <name val="Verdana"/>
    </font>
    <font>
      <sz val="16"/>
      <color theme="0"/>
      <name val="Verdana"/>
    </font>
    <font>
      <sz val="10"/>
      <color theme="0"/>
      <name val="Verdana"/>
    </font>
    <font>
      <i/>
      <sz val="14"/>
      <color theme="0"/>
      <name val="Verdana"/>
    </font>
    <font>
      <sz val="12"/>
      <name val="Verdana"/>
      <family val="2"/>
    </font>
    <font>
      <b/>
      <sz val="11"/>
      <name val="Verdana"/>
      <family val="2"/>
    </font>
    <font>
      <sz val="16"/>
      <name val="Verdana"/>
      <family val="2"/>
    </font>
    <font>
      <sz val="10"/>
      <name val="Verdana"/>
      <family val="2"/>
    </font>
    <font>
      <sz val="18"/>
      <name val="Verdana"/>
    </font>
    <font>
      <b/>
      <i/>
      <sz val="20"/>
      <color rgb="FFFF0000"/>
      <name val="Verdana"/>
    </font>
    <font>
      <b/>
      <i/>
      <sz val="16"/>
      <color rgb="FF0000FF"/>
      <name val="Verdana"/>
    </font>
    <font>
      <sz val="22"/>
      <name val="Verdana"/>
    </font>
    <font>
      <i/>
      <sz val="22"/>
      <name val="Verdana"/>
    </font>
    <font>
      <sz val="22"/>
      <color indexed="48"/>
      <name val="Verdana"/>
    </font>
    <font>
      <b/>
      <i/>
      <sz val="22"/>
      <color theme="0"/>
      <name val="Verdana"/>
    </font>
    <font>
      <i/>
      <sz val="22"/>
      <color theme="0"/>
      <name val="Verdana"/>
    </font>
    <font>
      <i/>
      <sz val="14"/>
      <color rgb="FF008000"/>
      <name val="Verdana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1">
    <xf numFmtId="0" fontId="0" fillId="0" borderId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227">
    <xf numFmtId="0" fontId="0" fillId="0" borderId="0" xfId="0"/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0" fontId="13" fillId="3" borderId="0" xfId="0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7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1" fontId="3" fillId="0" borderId="0" xfId="0" applyNumberFormat="1" applyFont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quotePrefix="1" applyFont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24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6" fillId="0" borderId="0" xfId="0" applyFont="1" applyProtection="1"/>
    <xf numFmtId="0" fontId="6" fillId="0" borderId="0" xfId="0" applyFont="1" applyAlignment="1" applyProtection="1">
      <alignment horizontal="center"/>
    </xf>
    <xf numFmtId="0" fontId="30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/>
    </xf>
    <xf numFmtId="0" fontId="35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center"/>
    </xf>
    <xf numFmtId="0" fontId="1" fillId="0" borderId="0" xfId="0" applyFont="1" applyProtection="1"/>
    <xf numFmtId="0" fontId="3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1" fontId="3" fillId="0" borderId="0" xfId="0" applyNumberFormat="1" applyFont="1" applyFill="1" applyAlignment="1" applyProtection="1">
      <alignment vertical="center"/>
    </xf>
    <xf numFmtId="0" fontId="0" fillId="0" borderId="0" xfId="0" applyFill="1" applyProtection="1"/>
    <xf numFmtId="0" fontId="34" fillId="0" borderId="0" xfId="0" applyFont="1" applyFill="1" applyAlignment="1" applyProtection="1">
      <alignment horizontal="right" vertical="center"/>
      <protection locked="0"/>
    </xf>
    <xf numFmtId="0" fontId="3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/>
    <xf numFmtId="0" fontId="27" fillId="0" borderId="0" xfId="0" applyFont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/>
      <protection locked="0"/>
    </xf>
    <xf numFmtId="0" fontId="23" fillId="7" borderId="8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/>
    </xf>
    <xf numFmtId="0" fontId="6" fillId="7" borderId="10" xfId="0" applyFont="1" applyFill="1" applyBorder="1" applyAlignment="1" applyProtection="1">
      <alignment horizontal="center" vertical="center"/>
    </xf>
    <xf numFmtId="0" fontId="38" fillId="7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9" fillId="0" borderId="0" xfId="0" applyFont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2" fillId="8" borderId="1" xfId="0" applyFont="1" applyFill="1" applyBorder="1" applyAlignment="1">
      <alignment horizontal="center" vertical="center"/>
    </xf>
    <xf numFmtId="0" fontId="45" fillId="3" borderId="0" xfId="0" applyFont="1" applyFill="1" applyBorder="1" applyAlignment="1" applyProtection="1">
      <alignment horizontal="center" vertical="center"/>
    </xf>
    <xf numFmtId="0" fontId="45" fillId="7" borderId="0" xfId="0" applyFont="1" applyFill="1" applyBorder="1" applyAlignment="1" applyProtection="1">
      <alignment vertical="center"/>
    </xf>
    <xf numFmtId="0" fontId="53" fillId="7" borderId="0" xfId="0" applyFont="1" applyFill="1" applyBorder="1" applyAlignment="1" applyProtection="1">
      <alignment vertical="center"/>
    </xf>
    <xf numFmtId="0" fontId="54" fillId="7" borderId="0" xfId="0" applyFont="1" applyFill="1" applyBorder="1" applyProtection="1"/>
    <xf numFmtId="0" fontId="51" fillId="7" borderId="0" xfId="0" applyFont="1" applyFill="1" applyBorder="1" applyAlignment="1" applyProtection="1">
      <alignment vertical="center"/>
    </xf>
    <xf numFmtId="0" fontId="52" fillId="7" borderId="0" xfId="0" applyFont="1" applyFill="1" applyBorder="1" applyAlignment="1" applyProtection="1">
      <alignment vertical="center"/>
    </xf>
    <xf numFmtId="0" fontId="54" fillId="7" borderId="0" xfId="0" applyFont="1" applyFill="1" applyBorder="1" applyAlignment="1" applyProtection="1">
      <alignment vertical="center"/>
    </xf>
    <xf numFmtId="0" fontId="45" fillId="7" borderId="0" xfId="0" applyFont="1" applyFill="1" applyBorder="1" applyAlignment="1" applyProtection="1">
      <alignment horizontal="right" vertical="center"/>
    </xf>
    <xf numFmtId="0" fontId="45" fillId="7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6" fillId="0" borderId="0" xfId="0" applyFont="1" applyBorder="1" applyAlignment="1" applyProtection="1">
      <alignment horizontal="center" vertical="center"/>
    </xf>
    <xf numFmtId="0" fontId="56" fillId="3" borderId="0" xfId="0" applyFont="1" applyFill="1" applyBorder="1" applyAlignment="1" applyProtection="1">
      <alignment horizontal="right" vertical="center"/>
    </xf>
    <xf numFmtId="0" fontId="56" fillId="3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57" fillId="10" borderId="16" xfId="0" applyFont="1" applyFill="1" applyBorder="1" applyAlignment="1" applyProtection="1">
      <alignment horizontal="center" vertical="center"/>
    </xf>
    <xf numFmtId="0" fontId="57" fillId="10" borderId="19" xfId="0" applyFont="1" applyFill="1" applyBorder="1" applyAlignment="1" applyProtection="1">
      <alignment horizontal="center" vertical="center"/>
    </xf>
    <xf numFmtId="0" fontId="57" fillId="11" borderId="16" xfId="0" applyFont="1" applyFill="1" applyBorder="1" applyAlignment="1" applyProtection="1">
      <alignment horizontal="center" vertical="center"/>
    </xf>
    <xf numFmtId="0" fontId="57" fillId="11" borderId="19" xfId="0" applyFont="1" applyFill="1" applyBorder="1" applyAlignment="1" applyProtection="1">
      <alignment horizontal="center" vertical="center"/>
    </xf>
    <xf numFmtId="0" fontId="57" fillId="12" borderId="16" xfId="0" applyFont="1" applyFill="1" applyBorder="1" applyAlignment="1" applyProtection="1">
      <alignment horizontal="center" vertical="center"/>
    </xf>
    <xf numFmtId="0" fontId="57" fillId="12" borderId="19" xfId="0" applyFont="1" applyFill="1" applyBorder="1" applyAlignment="1" applyProtection="1">
      <alignment horizontal="center" vertical="center"/>
    </xf>
    <xf numFmtId="0" fontId="57" fillId="9" borderId="16" xfId="0" applyFont="1" applyFill="1" applyBorder="1" applyAlignment="1" applyProtection="1">
      <alignment horizontal="center" vertical="center"/>
    </xf>
    <xf numFmtId="0" fontId="57" fillId="9" borderId="19" xfId="0" applyFont="1" applyFill="1" applyBorder="1" applyAlignment="1" applyProtection="1">
      <alignment horizontal="center" vertical="center"/>
    </xf>
    <xf numFmtId="0" fontId="56" fillId="0" borderId="0" xfId="0" applyFont="1" applyAlignment="1" applyProtection="1">
      <alignment horizontal="right" vertical="center"/>
    </xf>
    <xf numFmtId="0" fontId="59" fillId="0" borderId="0" xfId="0" applyFont="1"/>
    <xf numFmtId="0" fontId="45" fillId="7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vertical="center"/>
    </xf>
    <xf numFmtId="0" fontId="8" fillId="7" borderId="0" xfId="0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vertical="center"/>
    </xf>
    <xf numFmtId="0" fontId="12" fillId="7" borderId="0" xfId="0" applyFont="1" applyFill="1" applyBorder="1" applyAlignment="1" applyProtection="1">
      <alignment vertical="center"/>
    </xf>
    <xf numFmtId="0" fontId="7" fillId="7" borderId="1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3" fillId="7" borderId="0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vertical="center"/>
    </xf>
    <xf numFmtId="0" fontId="3" fillId="7" borderId="0" xfId="0" applyFont="1" applyFill="1" applyBorder="1" applyAlignment="1" applyProtection="1">
      <alignment horizontal="right" vertical="center"/>
    </xf>
    <xf numFmtId="0" fontId="9" fillId="7" borderId="0" xfId="0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0" fontId="4" fillId="7" borderId="24" xfId="0" applyFont="1" applyFill="1" applyBorder="1" applyAlignment="1" applyProtection="1">
      <alignment vertical="center"/>
    </xf>
    <xf numFmtId="0" fontId="0" fillId="7" borderId="0" xfId="0" applyFill="1" applyBorder="1" applyAlignment="1" applyProtection="1">
      <alignment vertical="center"/>
    </xf>
    <xf numFmtId="0" fontId="43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vertical="center"/>
    </xf>
    <xf numFmtId="0" fontId="57" fillId="7" borderId="0" xfId="0" applyFont="1" applyFill="1" applyBorder="1" applyAlignment="1" applyProtection="1">
      <alignment horizontal="center" vertical="center"/>
    </xf>
    <xf numFmtId="0" fontId="55" fillId="7" borderId="0" xfId="0" applyFont="1" applyFill="1" applyBorder="1" applyAlignment="1" applyProtection="1">
      <alignment vertical="center"/>
    </xf>
    <xf numFmtId="0" fontId="39" fillId="7" borderId="0" xfId="0" applyFont="1" applyFill="1" applyBorder="1" applyAlignment="1" applyProtection="1">
      <alignment horizontal="center" vertical="center"/>
    </xf>
    <xf numFmtId="0" fontId="39" fillId="7" borderId="0" xfId="0" applyFont="1" applyFill="1" applyBorder="1" applyAlignment="1" applyProtection="1">
      <alignment horizontal="left" vertical="center"/>
    </xf>
    <xf numFmtId="0" fontId="16" fillId="7" borderId="0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8" fillId="7" borderId="0" xfId="0" applyFont="1" applyFill="1" applyBorder="1" applyAlignment="1" applyProtection="1">
      <alignment horizontal="left" vertical="center"/>
    </xf>
    <xf numFmtId="0" fontId="3" fillId="7" borderId="2" xfId="0" applyFont="1" applyFill="1" applyBorder="1" applyAlignment="1" applyProtection="1">
      <alignment horizontal="center" vertical="center"/>
    </xf>
    <xf numFmtId="0" fontId="3" fillId="7" borderId="13" xfId="0" applyFont="1" applyFill="1" applyBorder="1" applyAlignment="1" applyProtection="1">
      <alignment horizontal="center" vertical="center"/>
    </xf>
    <xf numFmtId="0" fontId="57" fillId="7" borderId="26" xfId="0" applyFont="1" applyFill="1" applyBorder="1" applyAlignment="1" applyProtection="1">
      <alignment horizontal="center" vertical="center"/>
    </xf>
    <xf numFmtId="0" fontId="63" fillId="7" borderId="0" xfId="0" applyFont="1" applyFill="1" applyBorder="1" applyAlignment="1" applyProtection="1">
      <alignment horizontal="center" vertical="center"/>
    </xf>
    <xf numFmtId="0" fontId="64" fillId="7" borderId="0" xfId="0" applyFont="1" applyFill="1" applyBorder="1" applyAlignment="1" applyProtection="1">
      <alignment horizontal="center" vertical="center"/>
    </xf>
    <xf numFmtId="0" fontId="63" fillId="0" borderId="0" xfId="0" applyFont="1" applyAlignment="1" applyProtection="1">
      <alignment horizontal="center" vertical="center"/>
    </xf>
    <xf numFmtId="0" fontId="66" fillId="7" borderId="0" xfId="0" applyFont="1" applyFill="1" applyBorder="1" applyAlignment="1" applyProtection="1">
      <alignment horizontal="center" vertical="center"/>
    </xf>
    <xf numFmtId="0" fontId="67" fillId="7" borderId="0" xfId="0" applyFont="1" applyFill="1" applyBorder="1" applyAlignment="1" applyProtection="1">
      <alignment horizontal="center" vertical="center"/>
    </xf>
    <xf numFmtId="0" fontId="40" fillId="7" borderId="0" xfId="0" applyFont="1" applyFill="1" applyBorder="1" applyAlignment="1" applyProtection="1">
      <alignment horizontal="center" vertical="center"/>
    </xf>
    <xf numFmtId="0" fontId="3" fillId="7" borderId="25" xfId="0" applyFont="1" applyFill="1" applyBorder="1" applyAlignment="1" applyProtection="1">
      <alignment vertical="center"/>
    </xf>
    <xf numFmtId="0" fontId="62" fillId="7" borderId="0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3" fillId="7" borderId="26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 applyProtection="1">
      <alignment horizontal="center" vertical="center"/>
    </xf>
    <xf numFmtId="0" fontId="3" fillId="7" borderId="12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0" fontId="6" fillId="7" borderId="27" xfId="0" applyFont="1" applyFill="1" applyBorder="1" applyAlignment="1" applyProtection="1">
      <alignment horizontal="center" vertical="center"/>
    </xf>
    <xf numFmtId="0" fontId="6" fillId="7" borderId="9" xfId="0" applyFont="1" applyFill="1" applyBorder="1" applyAlignment="1" applyProtection="1">
      <alignment horizontal="center" vertical="center"/>
    </xf>
    <xf numFmtId="0" fontId="6" fillId="7" borderId="28" xfId="0" applyFont="1" applyFill="1" applyBorder="1" applyAlignment="1" applyProtection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</xf>
    <xf numFmtId="0" fontId="6" fillId="7" borderId="29" xfId="0" applyFont="1" applyFill="1" applyBorder="1" applyAlignment="1" applyProtection="1">
      <alignment horizontal="center" vertical="center"/>
    </xf>
    <xf numFmtId="16" fontId="8" fillId="7" borderId="0" xfId="0" quotePrefix="1" applyNumberFormat="1" applyFont="1" applyFill="1" applyBorder="1" applyAlignment="1" applyProtection="1">
      <alignment vertical="center"/>
    </xf>
    <xf numFmtId="0" fontId="60" fillId="7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center" vertical="center"/>
    </xf>
    <xf numFmtId="0" fontId="61" fillId="7" borderId="0" xfId="0" applyFont="1" applyFill="1" applyBorder="1" applyAlignment="1" applyProtection="1">
      <alignment horizontal="center"/>
    </xf>
    <xf numFmtId="0" fontId="61" fillId="7" borderId="2" xfId="0" applyFont="1" applyFill="1" applyBorder="1" applyAlignment="1" applyProtection="1">
      <alignment horizontal="center" vertical="center"/>
      <protection locked="0"/>
    </xf>
    <xf numFmtId="0" fontId="65" fillId="7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0" borderId="0" xfId="0" applyFont="1" applyProtection="1"/>
    <xf numFmtId="0" fontId="68" fillId="0" borderId="0" xfId="0" applyFont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Protection="1"/>
    <xf numFmtId="0" fontId="36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5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</xf>
    <xf numFmtId="0" fontId="8" fillId="0" borderId="23" xfId="0" applyFont="1" applyBorder="1" applyAlignment="1" applyProtection="1">
      <alignment horizontal="right" vertical="center"/>
    </xf>
    <xf numFmtId="0" fontId="8" fillId="0" borderId="22" xfId="0" applyFont="1" applyBorder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15" fillId="0" borderId="21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55" fillId="7" borderId="0" xfId="0" applyFont="1" applyFill="1" applyBorder="1" applyAlignment="1" applyProtection="1">
      <alignment horizontal="center" vertical="center"/>
    </xf>
    <xf numFmtId="0" fontId="45" fillId="7" borderId="0" xfId="0" applyFont="1" applyFill="1" applyBorder="1" applyAlignment="1" applyProtection="1">
      <alignment horizontal="center" vertical="center"/>
    </xf>
    <xf numFmtId="0" fontId="53" fillId="13" borderId="0" xfId="0" applyFont="1" applyFill="1" applyBorder="1" applyAlignment="1" applyProtection="1">
      <alignment horizontal="left" vertical="center"/>
    </xf>
    <xf numFmtId="0" fontId="62" fillId="7" borderId="0" xfId="0" applyFont="1" applyFill="1" applyBorder="1" applyAlignment="1" applyProtection="1">
      <alignment horizontal="center"/>
    </xf>
    <xf numFmtId="0" fontId="39" fillId="7" borderId="0" xfId="0" applyFont="1" applyFill="1" applyBorder="1" applyAlignment="1" applyProtection="1">
      <alignment horizontal="center" vertic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0" fillId="6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6" fillId="0" borderId="0" xfId="0" applyFont="1"/>
  </cellXfs>
  <cellStyles count="10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Normal" xfId="0" builtinId="0"/>
  </cellStyles>
  <dxfs count="14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rgb="FF00800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rgb="FF00800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rgb="FF00800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rgb="FF00800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rgb="FF008000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rgb="FF008000"/>
      </font>
      <fill>
        <patternFill patternType="solid">
          <fgColor indexed="64"/>
          <bgColor rgb="FF0080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color rgb="FFFF0000"/>
      </font>
      <fill>
        <patternFill patternType="solid">
          <fgColor indexed="64"/>
          <bgColor theme="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color rgb="FFFF0000"/>
      </font>
      <fill>
        <patternFill patternType="solid">
          <fgColor indexed="64"/>
          <bgColor rgb="FFFFFF94"/>
        </patternFill>
      </fill>
    </dxf>
    <dxf>
      <font>
        <b/>
        <i val="0"/>
        <color rgb="FFFF0000"/>
      </font>
      <fill>
        <patternFill patternType="solid">
          <fgColor indexed="64"/>
          <bgColor rgb="FFFFFF94"/>
        </patternFill>
      </fill>
    </dxf>
    <dxf>
      <font>
        <b/>
        <i val="0"/>
        <color rgb="FFFF0000"/>
      </font>
      <fill>
        <patternFill patternType="solid">
          <fgColor indexed="64"/>
          <bgColor rgb="FFFFFF94"/>
        </patternFill>
      </fill>
    </dxf>
    <dxf>
      <font>
        <b/>
        <i val="0"/>
        <color auto="1"/>
      </font>
      <fill>
        <patternFill patternType="solid">
          <fgColor indexed="64"/>
          <bgColor rgb="FFCCFFCC"/>
        </patternFill>
      </fill>
    </dxf>
    <dxf>
      <font>
        <b/>
        <i val="0"/>
        <color rgb="FFFF0000"/>
      </font>
      <fill>
        <patternFill patternType="solid">
          <fgColor indexed="64"/>
          <bgColor rgb="FFFFFF94"/>
        </patternFill>
      </fill>
    </dxf>
    <dxf>
      <fill>
        <patternFill>
          <bgColor indexed="43"/>
        </patternFill>
      </fill>
    </dxf>
    <dxf>
      <font>
        <b/>
        <i val="0"/>
        <color rgb="FFFF0000"/>
      </font>
      <fill>
        <patternFill patternType="solid">
          <fgColor indexed="64"/>
          <bgColor theme="0"/>
        </patternFill>
      </fill>
    </dxf>
    <dxf>
      <font>
        <b/>
        <i val="0"/>
        <color rgb="FFFF0000"/>
      </font>
      <fill>
        <patternFill patternType="solid">
          <fgColor indexed="64"/>
          <bgColor theme="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color auto="1"/>
      </font>
      <fill>
        <patternFill patternType="solid">
          <fgColor indexed="64"/>
          <bgColor rgb="FFCCFFCC"/>
        </patternFill>
      </fill>
    </dxf>
    <dxf>
      <font>
        <b/>
        <i val="0"/>
        <color rgb="FFFF0000"/>
      </font>
      <fill>
        <patternFill patternType="solid">
          <fgColor indexed="64"/>
          <bgColor rgb="FFFFFF94"/>
        </patternFill>
      </fill>
    </dxf>
    <dxf>
      <font>
        <b/>
        <i val="0"/>
        <color auto="1"/>
      </font>
      <fill>
        <patternFill patternType="solid">
          <fgColor indexed="64"/>
          <bgColor rgb="FFCCFFCC"/>
        </patternFill>
      </fill>
    </dxf>
    <dxf>
      <font>
        <b/>
        <i val="0"/>
        <color rgb="FFFF0000"/>
      </font>
      <fill>
        <patternFill patternType="solid">
          <fgColor indexed="64"/>
          <bgColor rgb="FFFFFF94"/>
        </patternFill>
      </fill>
    </dxf>
    <dxf>
      <font>
        <b/>
        <i val="0"/>
        <color auto="1"/>
      </font>
      <fill>
        <patternFill patternType="solid">
          <fgColor indexed="64"/>
          <bgColor rgb="FFCCFFCC"/>
        </patternFill>
      </fill>
    </dxf>
    <dxf>
      <font>
        <b/>
        <i val="0"/>
        <color rgb="FFFF0000"/>
      </font>
      <fill>
        <patternFill patternType="solid">
          <fgColor indexed="64"/>
          <bgColor rgb="FFFFFF94"/>
        </patternFill>
      </fill>
    </dxf>
    <dxf>
      <font>
        <b/>
        <i val="0"/>
        <color auto="1"/>
      </font>
      <fill>
        <patternFill patternType="solid">
          <fgColor indexed="64"/>
          <bgColor rgb="FFCCFFCC"/>
        </patternFill>
      </fill>
    </dxf>
    <dxf>
      <font>
        <b/>
        <i val="0"/>
        <color rgb="FFFF0000"/>
      </font>
      <fill>
        <patternFill patternType="solid">
          <fgColor indexed="64"/>
          <bgColor rgb="FFFFFF94"/>
        </patternFill>
      </fill>
    </dxf>
    <dxf>
      <font>
        <b/>
        <i val="0"/>
        <color rgb="FFFF0000"/>
      </font>
      <fill>
        <patternFill patternType="solid">
          <fgColor indexed="64"/>
          <bgColor theme="0"/>
        </patternFill>
      </fill>
    </dxf>
    <dxf>
      <font>
        <b/>
        <i val="0"/>
        <color rgb="FFFF0000"/>
      </font>
      <fill>
        <patternFill patternType="solid">
          <fgColor indexed="64"/>
          <bgColor theme="0"/>
        </patternFill>
      </fill>
    </dxf>
    <dxf>
      <font>
        <b/>
        <i val="0"/>
        <color rgb="FFFF0000"/>
      </font>
      <fill>
        <patternFill patternType="solid">
          <fgColor indexed="64"/>
          <bgColor theme="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237067</xdr:colOff>
      <xdr:row>39</xdr:row>
      <xdr:rowOff>33867</xdr:rowOff>
    </xdr:from>
    <xdr:ext cx="184666" cy="261610"/>
    <xdr:sp macro="" textlink="">
      <xdr:nvSpPr>
        <xdr:cNvPr id="2" name="ZoneTexte 1"/>
        <xdr:cNvSpPr txBox="1"/>
      </xdr:nvSpPr>
      <xdr:spPr>
        <a:xfrm>
          <a:off x="14579600" y="116332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5</xdr:col>
      <xdr:colOff>302683</xdr:colOff>
      <xdr:row>2</xdr:row>
      <xdr:rowOff>190499</xdr:rowOff>
    </xdr:from>
    <xdr:to>
      <xdr:col>8</xdr:col>
      <xdr:colOff>180567</xdr:colOff>
      <xdr:row>6</xdr:row>
      <xdr:rowOff>232833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550" y="681566"/>
          <a:ext cx="10541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319616</xdr:colOff>
      <xdr:row>2</xdr:row>
      <xdr:rowOff>224366</xdr:rowOff>
    </xdr:from>
    <xdr:to>
      <xdr:col>22</xdr:col>
      <xdr:colOff>197502</xdr:colOff>
      <xdr:row>6</xdr:row>
      <xdr:rowOff>266700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4816" y="715433"/>
          <a:ext cx="10541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237067</xdr:colOff>
      <xdr:row>39</xdr:row>
      <xdr:rowOff>33867</xdr:rowOff>
    </xdr:from>
    <xdr:ext cx="184666" cy="261610"/>
    <xdr:sp macro="" textlink="">
      <xdr:nvSpPr>
        <xdr:cNvPr id="2" name="ZoneTexte 1"/>
        <xdr:cNvSpPr txBox="1"/>
      </xdr:nvSpPr>
      <xdr:spPr>
        <a:xfrm>
          <a:off x="15921567" y="10828867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11</xdr:col>
      <xdr:colOff>290535</xdr:colOff>
      <xdr:row>0</xdr:row>
      <xdr:rowOff>186765</xdr:rowOff>
    </xdr:from>
    <xdr:to>
      <xdr:col>11</xdr:col>
      <xdr:colOff>1232648</xdr:colOff>
      <xdr:row>0</xdr:row>
      <xdr:rowOff>967241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417" y="186765"/>
          <a:ext cx="942113" cy="780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88900</xdr:colOff>
      <xdr:row>3</xdr:row>
      <xdr:rowOff>127000</xdr:rowOff>
    </xdr:from>
    <xdr:to>
      <xdr:col>11</xdr:col>
      <xdr:colOff>419100</xdr:colOff>
      <xdr:row>13</xdr:row>
      <xdr:rowOff>266700</xdr:rowOff>
    </xdr:to>
    <xdr:pic>
      <xdr:nvPicPr>
        <xdr:cNvPr id="1128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0" y="1447800"/>
          <a:ext cx="6045200" cy="496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showGridLines="0" showRowColHeaders="0" tabSelected="1" workbookViewId="0">
      <selection activeCell="J19" sqref="J19"/>
    </sheetView>
  </sheetViews>
  <sheetFormatPr baseColWidth="10" defaultRowHeight="13" x14ac:dyDescent="0"/>
  <sheetData>
    <row r="2" spans="2:8">
      <c r="B2" s="202" t="s">
        <v>117</v>
      </c>
      <c r="C2" s="203"/>
      <c r="D2" s="203"/>
      <c r="E2" s="203"/>
      <c r="F2" s="203"/>
      <c r="G2" s="203"/>
      <c r="H2" s="203"/>
    </row>
    <row r="3" spans="2:8">
      <c r="B3" s="203"/>
      <c r="C3" s="203"/>
      <c r="D3" s="203"/>
      <c r="E3" s="203"/>
      <c r="F3" s="203"/>
      <c r="G3" s="203"/>
      <c r="H3" s="203"/>
    </row>
    <row r="4" spans="2:8">
      <c r="B4" s="203"/>
      <c r="C4" s="203"/>
      <c r="D4" s="203"/>
      <c r="E4" s="203"/>
      <c r="F4" s="203"/>
      <c r="G4" s="203"/>
      <c r="H4" s="203"/>
    </row>
    <row r="5" spans="2:8">
      <c r="B5" s="203"/>
      <c r="C5" s="203"/>
      <c r="D5" s="203"/>
      <c r="E5" s="203"/>
      <c r="F5" s="203"/>
      <c r="G5" s="203"/>
      <c r="H5" s="203"/>
    </row>
    <row r="6" spans="2:8">
      <c r="B6" s="203"/>
      <c r="C6" s="203"/>
      <c r="D6" s="203"/>
      <c r="E6" s="203"/>
      <c r="F6" s="203"/>
      <c r="G6" s="203"/>
      <c r="H6" s="203"/>
    </row>
    <row r="7" spans="2:8">
      <c r="B7" s="203"/>
      <c r="C7" s="203"/>
      <c r="D7" s="203"/>
      <c r="E7" s="203"/>
      <c r="F7" s="203"/>
      <c r="G7" s="203"/>
      <c r="H7" s="203"/>
    </row>
    <row r="8" spans="2:8">
      <c r="B8" s="203"/>
      <c r="C8" s="203"/>
      <c r="D8" s="203"/>
      <c r="E8" s="203"/>
      <c r="F8" s="203"/>
      <c r="G8" s="203"/>
      <c r="H8" s="203"/>
    </row>
    <row r="9" spans="2:8">
      <c r="B9" s="203"/>
      <c r="C9" s="203"/>
      <c r="D9" s="203"/>
      <c r="E9" s="203"/>
      <c r="F9" s="203"/>
      <c r="G9" s="203"/>
      <c r="H9" s="203"/>
    </row>
    <row r="10" spans="2:8">
      <c r="B10" s="203"/>
      <c r="C10" s="203"/>
      <c r="D10" s="203"/>
      <c r="E10" s="203"/>
      <c r="F10" s="203"/>
      <c r="G10" s="203"/>
      <c r="H10" s="203"/>
    </row>
    <row r="11" spans="2:8">
      <c r="B11" s="203"/>
      <c r="C11" s="203"/>
      <c r="D11" s="203"/>
      <c r="E11" s="203"/>
      <c r="F11" s="203"/>
      <c r="G11" s="203"/>
      <c r="H11" s="203"/>
    </row>
    <row r="12" spans="2:8">
      <c r="B12" s="137"/>
    </row>
    <row r="13" spans="2:8" ht="18">
      <c r="B13" s="89" t="s">
        <v>106</v>
      </c>
    </row>
    <row r="16" spans="2:8" ht="18">
      <c r="B16" s="89" t="s">
        <v>107</v>
      </c>
    </row>
    <row r="18" spans="2:8" ht="30" customHeight="1">
      <c r="B18" s="204" t="s">
        <v>159</v>
      </c>
      <c r="C18" s="204"/>
      <c r="D18" s="204"/>
      <c r="E18" s="204"/>
      <c r="F18" s="204"/>
      <c r="G18" s="204"/>
      <c r="H18" s="204"/>
    </row>
    <row r="19" spans="2:8">
      <c r="B19" s="204"/>
      <c r="C19" s="204"/>
      <c r="D19" s="204"/>
      <c r="E19" s="204"/>
      <c r="F19" s="204"/>
      <c r="G19" s="204"/>
      <c r="H19" s="204"/>
    </row>
    <row r="20" spans="2:8">
      <c r="B20" s="204"/>
      <c r="C20" s="204"/>
      <c r="D20" s="204"/>
      <c r="E20" s="204"/>
      <c r="F20" s="204"/>
      <c r="G20" s="204"/>
      <c r="H20" s="204"/>
    </row>
    <row r="21" spans="2:8">
      <c r="B21" s="204"/>
      <c r="C21" s="204"/>
      <c r="D21" s="204"/>
      <c r="E21" s="204"/>
      <c r="F21" s="204"/>
      <c r="G21" s="204"/>
      <c r="H21" s="204"/>
    </row>
    <row r="22" spans="2:8">
      <c r="B22" s="204"/>
      <c r="C22" s="204"/>
      <c r="D22" s="204"/>
      <c r="E22" s="204"/>
      <c r="F22" s="204"/>
      <c r="G22" s="204"/>
      <c r="H22" s="204"/>
    </row>
    <row r="23" spans="2:8">
      <c r="B23" s="204"/>
      <c r="C23" s="204"/>
      <c r="D23" s="204"/>
      <c r="E23" s="204"/>
      <c r="F23" s="204"/>
      <c r="G23" s="204"/>
      <c r="H23" s="204"/>
    </row>
    <row r="24" spans="2:8">
      <c r="B24" s="204"/>
      <c r="C24" s="204"/>
      <c r="D24" s="204"/>
      <c r="E24" s="204"/>
      <c r="F24" s="204"/>
      <c r="G24" s="204"/>
      <c r="H24" s="204"/>
    </row>
    <row r="25" spans="2:8">
      <c r="B25" s="204"/>
      <c r="C25" s="204"/>
      <c r="D25" s="204"/>
      <c r="E25" s="204"/>
      <c r="F25" s="204"/>
      <c r="G25" s="204"/>
      <c r="H25" s="204"/>
    </row>
    <row r="26" spans="2:8">
      <c r="B26" s="204"/>
      <c r="C26" s="204"/>
      <c r="D26" s="204"/>
      <c r="E26" s="204"/>
      <c r="F26" s="204"/>
      <c r="G26" s="204"/>
      <c r="H26" s="204"/>
    </row>
    <row r="28" spans="2:8" ht="13" customHeight="1">
      <c r="B28" s="225" t="s">
        <v>158</v>
      </c>
      <c r="C28" s="225"/>
      <c r="D28" s="225"/>
      <c r="E28" s="225"/>
      <c r="F28" s="225"/>
      <c r="G28" s="225"/>
      <c r="H28" s="225"/>
    </row>
    <row r="29" spans="2:8" ht="13" customHeight="1">
      <c r="B29" s="225"/>
      <c r="C29" s="225"/>
      <c r="D29" s="225"/>
      <c r="E29" s="225"/>
      <c r="F29" s="225"/>
      <c r="G29" s="225"/>
      <c r="H29" s="225"/>
    </row>
    <row r="30" spans="2:8" ht="13" customHeight="1">
      <c r="B30" s="225"/>
      <c r="C30" s="225"/>
      <c r="D30" s="225"/>
      <c r="E30" s="225"/>
      <c r="F30" s="225"/>
      <c r="G30" s="225"/>
      <c r="H30" s="225"/>
    </row>
    <row r="31" spans="2:8" ht="13" customHeight="1">
      <c r="B31" s="225"/>
      <c r="C31" s="225"/>
      <c r="D31" s="225"/>
      <c r="E31" s="225"/>
      <c r="F31" s="225"/>
      <c r="G31" s="225"/>
      <c r="H31" s="225"/>
    </row>
    <row r="32" spans="2:8">
      <c r="B32" s="225"/>
      <c r="C32" s="225"/>
      <c r="D32" s="225"/>
      <c r="E32" s="225"/>
      <c r="F32" s="225"/>
      <c r="G32" s="225"/>
      <c r="H32" s="225"/>
    </row>
    <row r="33" spans="2:8">
      <c r="B33" s="225"/>
      <c r="C33" s="225"/>
      <c r="D33" s="225"/>
      <c r="E33" s="225"/>
      <c r="F33" s="225"/>
      <c r="G33" s="225"/>
      <c r="H33" s="225"/>
    </row>
    <row r="35" spans="2:8" ht="16">
      <c r="B35" s="226" t="s">
        <v>160</v>
      </c>
    </row>
  </sheetData>
  <sheetProtection sheet="1" objects="1" scenarios="1" selectLockedCells="1"/>
  <mergeCells count="3">
    <mergeCell ref="B2:H11"/>
    <mergeCell ref="B18:H26"/>
    <mergeCell ref="B28:H3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AB42"/>
  <sheetViews>
    <sheetView showGridLines="0" showRowColHeaders="0" zoomScale="68" zoomScaleNormal="68" zoomScalePageLayoutView="68" workbookViewId="0">
      <pane xSplit="30" ySplit="36" topLeftCell="AE51" activePane="bottomRight" state="frozenSplit"/>
      <selection pane="topRight" activeCell="AD1" sqref="AD1"/>
      <selection pane="bottomLeft" activeCell="A37" sqref="A37"/>
      <selection pane="bottomRight" activeCell="X4" sqref="X4:Z7"/>
    </sheetView>
  </sheetViews>
  <sheetFormatPr baseColWidth="10" defaultColWidth="10.7109375" defaultRowHeight="18" x14ac:dyDescent="0"/>
  <cols>
    <col min="1" max="1" width="2.7109375" style="3" customWidth="1"/>
    <col min="2" max="2" width="7.140625" style="4" customWidth="1"/>
    <col min="3" max="3" width="14.140625" style="4" customWidth="1"/>
    <col min="4" max="4" width="5.42578125" style="4" customWidth="1"/>
    <col min="5" max="5" width="14" style="4" customWidth="1"/>
    <col min="6" max="6" width="7.140625" style="4" customWidth="1"/>
    <col min="7" max="8" width="3" style="3" customWidth="1"/>
    <col min="9" max="9" width="7.140625" style="4" customWidth="1"/>
    <col min="10" max="10" width="14.140625" style="4" customWidth="1"/>
    <col min="11" max="11" width="5.42578125" style="4" customWidth="1"/>
    <col min="12" max="12" width="14" style="4" customWidth="1"/>
    <col min="13" max="13" width="7.140625" style="4" customWidth="1"/>
    <col min="14" max="14" width="9.28515625" style="3" customWidth="1"/>
    <col min="15" max="15" width="8.85546875" style="3" customWidth="1"/>
    <col min="16" max="16" width="7.140625" style="4" customWidth="1"/>
    <col min="17" max="17" width="14.140625" style="4" customWidth="1"/>
    <col min="18" max="18" width="5.42578125" style="4" customWidth="1"/>
    <col min="19" max="19" width="14" style="4" customWidth="1"/>
    <col min="20" max="20" width="7.140625" style="4" customWidth="1"/>
    <col min="21" max="22" width="3" style="3" customWidth="1"/>
    <col min="23" max="23" width="7.140625" style="4" customWidth="1"/>
    <col min="24" max="24" width="14.140625" style="4" customWidth="1"/>
    <col min="25" max="25" width="5.42578125" style="4" customWidth="1"/>
    <col min="26" max="26" width="14" style="4" customWidth="1"/>
    <col min="27" max="27" width="7.140625" style="4" customWidth="1"/>
    <col min="28" max="28" width="3" style="3" customWidth="1"/>
    <col min="29" max="16384" width="10.7109375" style="5"/>
  </cols>
  <sheetData>
    <row r="1" spans="1:28" s="103" customFormat="1" ht="38" customHeight="1">
      <c r="A1" s="214" t="s">
        <v>122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</row>
    <row r="2" spans="1:28" hidden="1">
      <c r="G2" s="5"/>
      <c r="H2" s="5"/>
      <c r="I2" s="5"/>
      <c r="J2" s="5"/>
      <c r="N2" s="22"/>
      <c r="O2" s="22"/>
    </row>
    <row r="3" spans="1:28" s="2" customFormat="1">
      <c r="A3" s="1"/>
      <c r="B3" s="19"/>
      <c r="C3" s="205" t="s">
        <v>0</v>
      </c>
      <c r="D3" s="205"/>
      <c r="E3" s="205"/>
      <c r="F3" s="6"/>
      <c r="G3" s="23"/>
      <c r="H3" s="23"/>
      <c r="I3" s="19"/>
      <c r="J3" s="205" t="s">
        <v>1</v>
      </c>
      <c r="K3" s="205"/>
      <c r="L3" s="205"/>
      <c r="M3" s="6"/>
      <c r="N3" s="23"/>
      <c r="O3" s="23"/>
      <c r="P3" s="19"/>
      <c r="Q3" s="205" t="s">
        <v>2</v>
      </c>
      <c r="R3" s="205"/>
      <c r="S3" s="205"/>
      <c r="T3" s="6"/>
      <c r="U3" s="23"/>
      <c r="V3" s="23"/>
      <c r="W3" s="28"/>
      <c r="X3" s="205" t="s">
        <v>15</v>
      </c>
      <c r="Y3" s="205"/>
      <c r="Z3" s="205"/>
      <c r="AA3" s="6"/>
      <c r="AB3" s="13"/>
    </row>
    <row r="4" spans="1:28" ht="23" customHeight="1">
      <c r="B4" s="136" t="s">
        <v>46</v>
      </c>
      <c r="C4" s="206" t="s">
        <v>124</v>
      </c>
      <c r="D4" s="206"/>
      <c r="E4" s="206"/>
      <c r="G4" s="22"/>
      <c r="H4" s="22"/>
      <c r="I4" s="136" t="s">
        <v>32</v>
      </c>
      <c r="J4" s="206"/>
      <c r="K4" s="206"/>
      <c r="L4" s="206"/>
      <c r="N4" s="22"/>
      <c r="O4" s="22"/>
      <c r="P4" s="136" t="s">
        <v>47</v>
      </c>
      <c r="Q4" s="206"/>
      <c r="R4" s="206"/>
      <c r="S4" s="206"/>
      <c r="U4" s="22"/>
      <c r="V4" s="22"/>
      <c r="W4" s="136" t="s">
        <v>33</v>
      </c>
      <c r="X4" s="206"/>
      <c r="Y4" s="206"/>
      <c r="Z4" s="206"/>
      <c r="AB4" s="14"/>
    </row>
    <row r="5" spans="1:28" ht="23" customHeight="1">
      <c r="B5" s="136" t="s">
        <v>37</v>
      </c>
      <c r="C5" s="206" t="s">
        <v>125</v>
      </c>
      <c r="D5" s="206"/>
      <c r="E5" s="206"/>
      <c r="G5" s="22"/>
      <c r="H5" s="22"/>
      <c r="I5" s="136" t="s">
        <v>34</v>
      </c>
      <c r="J5" s="206"/>
      <c r="K5" s="206"/>
      <c r="L5" s="206"/>
      <c r="N5" s="22"/>
      <c r="O5" s="22"/>
      <c r="P5" s="136" t="s">
        <v>36</v>
      </c>
      <c r="Q5" s="206"/>
      <c r="R5" s="206"/>
      <c r="S5" s="206"/>
      <c r="U5" s="22"/>
      <c r="V5" s="22"/>
      <c r="W5" s="136" t="s">
        <v>35</v>
      </c>
      <c r="X5" s="206"/>
      <c r="Y5" s="206"/>
      <c r="Z5" s="206"/>
      <c r="AB5" s="14"/>
    </row>
    <row r="6" spans="1:28" ht="23" customHeight="1">
      <c r="B6" s="136" t="s">
        <v>38</v>
      </c>
      <c r="C6" s="206" t="s">
        <v>126</v>
      </c>
      <c r="D6" s="206"/>
      <c r="E6" s="206"/>
      <c r="G6" s="22"/>
      <c r="H6" s="22"/>
      <c r="I6" s="136" t="s">
        <v>40</v>
      </c>
      <c r="J6" s="206"/>
      <c r="K6" s="206"/>
      <c r="L6" s="206"/>
      <c r="N6" s="22"/>
      <c r="O6" s="22"/>
      <c r="P6" s="136" t="s">
        <v>39</v>
      </c>
      <c r="Q6" s="206"/>
      <c r="R6" s="206"/>
      <c r="S6" s="206"/>
      <c r="U6" s="22"/>
      <c r="V6" s="22"/>
      <c r="W6" s="136" t="s">
        <v>41</v>
      </c>
      <c r="X6" s="206"/>
      <c r="Y6" s="206"/>
      <c r="Z6" s="206"/>
      <c r="AB6" s="14"/>
    </row>
    <row r="7" spans="1:28" ht="23" customHeight="1">
      <c r="B7" s="136" t="s">
        <v>43</v>
      </c>
      <c r="C7" s="206" t="s">
        <v>127</v>
      </c>
      <c r="D7" s="206"/>
      <c r="E7" s="206"/>
      <c r="G7" s="22"/>
      <c r="H7" s="22"/>
      <c r="I7" s="136" t="s">
        <v>44</v>
      </c>
      <c r="J7" s="206"/>
      <c r="K7" s="206"/>
      <c r="L7" s="206"/>
      <c r="N7" s="22"/>
      <c r="O7" s="22"/>
      <c r="P7" s="136" t="s">
        <v>42</v>
      </c>
      <c r="Q7" s="206"/>
      <c r="R7" s="206"/>
      <c r="S7" s="206"/>
      <c r="U7" s="22"/>
      <c r="V7" s="22"/>
      <c r="W7" s="136" t="s">
        <v>45</v>
      </c>
      <c r="X7" s="206"/>
      <c r="Y7" s="206"/>
      <c r="Z7" s="206"/>
      <c r="AB7" s="14"/>
    </row>
    <row r="8" spans="1:28" s="4" customFormat="1" ht="27" customHeight="1" thickBot="1">
      <c r="A8" s="102"/>
      <c r="C8" s="215" t="s">
        <v>79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16"/>
    </row>
    <row r="9" spans="1:28" ht="26" customHeight="1">
      <c r="A9" s="3">
        <f t="shared" ref="A9:A14" si="0">IF(B9&gt;F9,1,0)</f>
        <v>0</v>
      </c>
      <c r="B9" s="122"/>
      <c r="C9" s="105" t="str">
        <f>C4</f>
        <v>a1</v>
      </c>
      <c r="D9" s="128" t="s">
        <v>118</v>
      </c>
      <c r="E9" s="106" t="str">
        <f>C5</f>
        <v>a2</v>
      </c>
      <c r="F9" s="104"/>
      <c r="G9" s="14">
        <f t="shared" ref="G9:G14" si="1">IF(F9&gt;B9,1,0)</f>
        <v>0</v>
      </c>
      <c r="H9" s="3">
        <f t="shared" ref="H9:H14" si="2">IF(I9&gt;M9,1,0)</f>
        <v>0</v>
      </c>
      <c r="I9" s="139"/>
      <c r="J9" s="105">
        <f>J4</f>
        <v>0</v>
      </c>
      <c r="K9" s="128" t="s">
        <v>118</v>
      </c>
      <c r="L9" s="106">
        <f>J5</f>
        <v>0</v>
      </c>
      <c r="M9" s="104"/>
      <c r="N9" s="32">
        <f t="shared" ref="N9:N14" si="3">IF(M9&gt;I9,1,0)</f>
        <v>0</v>
      </c>
      <c r="O9" s="3">
        <f t="shared" ref="O9:O14" si="4">IF(P9&gt;T9,1,0)</f>
        <v>0</v>
      </c>
      <c r="P9" s="139"/>
      <c r="Q9" s="105">
        <f>Q4</f>
        <v>0</v>
      </c>
      <c r="R9" s="128" t="s">
        <v>118</v>
      </c>
      <c r="S9" s="106">
        <f>Q5</f>
        <v>0</v>
      </c>
      <c r="T9" s="104"/>
      <c r="U9" s="14">
        <f t="shared" ref="U9:U14" si="5">IF(T9&gt;P9,1,0)</f>
        <v>0</v>
      </c>
      <c r="V9" s="3">
        <f t="shared" ref="V9:V14" si="6">IF(W9&gt;AA9,1,0)</f>
        <v>0</v>
      </c>
      <c r="W9" s="139"/>
      <c r="X9" s="105">
        <f>X4</f>
        <v>0</v>
      </c>
      <c r="Y9" s="128" t="s">
        <v>118</v>
      </c>
      <c r="Z9" s="106">
        <f>X5</f>
        <v>0</v>
      </c>
      <c r="AA9" s="104"/>
      <c r="AB9" s="14">
        <f t="shared" ref="AB9:AB14" si="7">IF(AA9&gt;W9,1,0)</f>
        <v>0</v>
      </c>
    </row>
    <row r="10" spans="1:28" ht="26" customHeight="1" thickBot="1">
      <c r="A10" s="3">
        <f t="shared" si="0"/>
        <v>0</v>
      </c>
      <c r="B10" s="122"/>
      <c r="C10" s="107" t="str">
        <f>C6</f>
        <v>a3</v>
      </c>
      <c r="D10" s="129" t="s">
        <v>118</v>
      </c>
      <c r="E10" s="108" t="str">
        <f>C7</f>
        <v>a4</v>
      </c>
      <c r="F10" s="104"/>
      <c r="G10" s="14">
        <f t="shared" si="1"/>
        <v>0</v>
      </c>
      <c r="H10" s="3">
        <f t="shared" si="2"/>
        <v>0</v>
      </c>
      <c r="I10" s="139"/>
      <c r="J10" s="107">
        <f>J6</f>
        <v>0</v>
      </c>
      <c r="K10" s="131" t="s">
        <v>120</v>
      </c>
      <c r="L10" s="108">
        <f>J7</f>
        <v>0</v>
      </c>
      <c r="M10" s="104"/>
      <c r="N10" s="32">
        <f t="shared" si="3"/>
        <v>0</v>
      </c>
      <c r="O10" s="3">
        <f t="shared" si="4"/>
        <v>0</v>
      </c>
      <c r="P10" s="139"/>
      <c r="Q10" s="107">
        <f>Q6</f>
        <v>0</v>
      </c>
      <c r="R10" s="129" t="s">
        <v>118</v>
      </c>
      <c r="S10" s="108">
        <f>Q7</f>
        <v>0</v>
      </c>
      <c r="T10" s="104"/>
      <c r="U10" s="14">
        <f t="shared" si="5"/>
        <v>0</v>
      </c>
      <c r="V10" s="3">
        <f t="shared" si="6"/>
        <v>0</v>
      </c>
      <c r="W10" s="139"/>
      <c r="X10" s="107">
        <f>X6</f>
        <v>0</v>
      </c>
      <c r="Y10" s="131" t="s">
        <v>120</v>
      </c>
      <c r="Z10" s="108">
        <f>X7</f>
        <v>0</v>
      </c>
      <c r="AA10" s="104"/>
      <c r="AB10" s="14">
        <f t="shared" si="7"/>
        <v>0</v>
      </c>
    </row>
    <row r="11" spans="1:28" ht="26" customHeight="1">
      <c r="A11" s="3">
        <f t="shared" si="0"/>
        <v>0</v>
      </c>
      <c r="B11" s="122"/>
      <c r="C11" s="105" t="str">
        <f>C4</f>
        <v>a1</v>
      </c>
      <c r="D11" s="132" t="s">
        <v>119</v>
      </c>
      <c r="E11" s="106" t="str">
        <f>C6</f>
        <v>a3</v>
      </c>
      <c r="F11" s="20"/>
      <c r="G11" s="14">
        <f t="shared" si="1"/>
        <v>0</v>
      </c>
      <c r="H11" s="3">
        <f t="shared" si="2"/>
        <v>0</v>
      </c>
      <c r="I11" s="139"/>
      <c r="J11" s="105">
        <f>J4</f>
        <v>0</v>
      </c>
      <c r="K11" s="132" t="s">
        <v>119</v>
      </c>
      <c r="L11" s="106">
        <f>J6</f>
        <v>0</v>
      </c>
      <c r="M11" s="20"/>
      <c r="N11" s="32">
        <f t="shared" si="3"/>
        <v>0</v>
      </c>
      <c r="O11" s="3">
        <f t="shared" si="4"/>
        <v>0</v>
      </c>
      <c r="P11" s="139"/>
      <c r="Q11" s="105">
        <f>Q4</f>
        <v>0</v>
      </c>
      <c r="R11" s="132" t="s">
        <v>119</v>
      </c>
      <c r="S11" s="106">
        <f>Q6</f>
        <v>0</v>
      </c>
      <c r="T11" s="139"/>
      <c r="U11" s="14">
        <f t="shared" si="5"/>
        <v>0</v>
      </c>
      <c r="V11" s="3">
        <f t="shared" si="6"/>
        <v>0</v>
      </c>
      <c r="W11" s="139"/>
      <c r="X11" s="105">
        <f>X4</f>
        <v>0</v>
      </c>
      <c r="Y11" s="132" t="s">
        <v>119</v>
      </c>
      <c r="Z11" s="106">
        <f>X6</f>
        <v>0</v>
      </c>
      <c r="AA11" s="139"/>
      <c r="AB11" s="14">
        <f t="shared" si="7"/>
        <v>0</v>
      </c>
    </row>
    <row r="12" spans="1:28" ht="26" customHeight="1" thickBot="1">
      <c r="A12" s="3">
        <f t="shared" si="0"/>
        <v>0</v>
      </c>
      <c r="B12" s="122"/>
      <c r="C12" s="107" t="str">
        <f>C5</f>
        <v>a2</v>
      </c>
      <c r="D12" s="135" t="s">
        <v>121</v>
      </c>
      <c r="E12" s="108" t="str">
        <f>C7</f>
        <v>a4</v>
      </c>
      <c r="F12" s="20"/>
      <c r="G12" s="14">
        <f t="shared" si="1"/>
        <v>0</v>
      </c>
      <c r="H12" s="3">
        <f t="shared" si="2"/>
        <v>0</v>
      </c>
      <c r="I12" s="139"/>
      <c r="J12" s="107">
        <f>J5</f>
        <v>0</v>
      </c>
      <c r="K12" s="133" t="s">
        <v>119</v>
      </c>
      <c r="L12" s="108">
        <f>J7</f>
        <v>0</v>
      </c>
      <c r="M12" s="20"/>
      <c r="N12" s="32">
        <f t="shared" si="3"/>
        <v>0</v>
      </c>
      <c r="O12" s="3">
        <f t="shared" si="4"/>
        <v>0</v>
      </c>
      <c r="P12" s="139"/>
      <c r="Q12" s="107">
        <f>Q5</f>
        <v>0</v>
      </c>
      <c r="R12" s="135" t="s">
        <v>121</v>
      </c>
      <c r="S12" s="108">
        <f>Q7</f>
        <v>0</v>
      </c>
      <c r="T12" s="139"/>
      <c r="U12" s="14">
        <f t="shared" si="5"/>
        <v>0</v>
      </c>
      <c r="V12" s="3">
        <f t="shared" si="6"/>
        <v>0</v>
      </c>
      <c r="W12" s="139"/>
      <c r="X12" s="107">
        <f>X5</f>
        <v>0</v>
      </c>
      <c r="Y12" s="133" t="s">
        <v>119</v>
      </c>
      <c r="Z12" s="108">
        <f>X7</f>
        <v>0</v>
      </c>
      <c r="AA12" s="139"/>
      <c r="AB12" s="14">
        <f t="shared" si="7"/>
        <v>0</v>
      </c>
    </row>
    <row r="13" spans="1:28" ht="26" customHeight="1">
      <c r="A13" s="3">
        <f t="shared" si="0"/>
        <v>0</v>
      </c>
      <c r="B13" s="122"/>
      <c r="C13" s="105" t="str">
        <f>C4</f>
        <v>a1</v>
      </c>
      <c r="D13" s="130" t="s">
        <v>120</v>
      </c>
      <c r="E13" s="106" t="str">
        <f>C7</f>
        <v>a4</v>
      </c>
      <c r="F13" s="20"/>
      <c r="G13" s="14">
        <f t="shared" si="1"/>
        <v>0</v>
      </c>
      <c r="H13" s="3">
        <f t="shared" si="2"/>
        <v>0</v>
      </c>
      <c r="I13" s="139"/>
      <c r="J13" s="105">
        <f>J4</f>
        <v>0</v>
      </c>
      <c r="K13" s="134" t="s">
        <v>121</v>
      </c>
      <c r="L13" s="106">
        <f>J7</f>
        <v>0</v>
      </c>
      <c r="M13" s="20"/>
      <c r="N13" s="32">
        <f t="shared" si="3"/>
        <v>0</v>
      </c>
      <c r="O13" s="3">
        <f t="shared" si="4"/>
        <v>0</v>
      </c>
      <c r="P13" s="139"/>
      <c r="Q13" s="105">
        <f>Q4</f>
        <v>0</v>
      </c>
      <c r="R13" s="130" t="s">
        <v>120</v>
      </c>
      <c r="S13" s="106">
        <f>Q7</f>
        <v>0</v>
      </c>
      <c r="T13" s="139"/>
      <c r="U13" s="14">
        <f t="shared" si="5"/>
        <v>0</v>
      </c>
      <c r="V13" s="3">
        <f t="shared" si="6"/>
        <v>0</v>
      </c>
      <c r="W13" s="139"/>
      <c r="X13" s="105">
        <f>X4</f>
        <v>0</v>
      </c>
      <c r="Y13" s="134" t="s">
        <v>121</v>
      </c>
      <c r="Z13" s="106">
        <f>X7</f>
        <v>0</v>
      </c>
      <c r="AA13" s="139"/>
      <c r="AB13" s="14">
        <f t="shared" si="7"/>
        <v>0</v>
      </c>
    </row>
    <row r="14" spans="1:28" ht="26" customHeight="1" thickBot="1">
      <c r="A14" s="3">
        <f t="shared" si="0"/>
        <v>0</v>
      </c>
      <c r="B14" s="122"/>
      <c r="C14" s="107" t="str">
        <f>C5</f>
        <v>a2</v>
      </c>
      <c r="D14" s="131" t="s">
        <v>120</v>
      </c>
      <c r="E14" s="108" t="str">
        <f>C6</f>
        <v>a3</v>
      </c>
      <c r="F14" s="20"/>
      <c r="G14" s="14">
        <f t="shared" si="1"/>
        <v>0</v>
      </c>
      <c r="H14" s="3">
        <f t="shared" si="2"/>
        <v>0</v>
      </c>
      <c r="I14" s="139"/>
      <c r="J14" s="107">
        <f>J5</f>
        <v>0</v>
      </c>
      <c r="K14" s="135" t="s">
        <v>121</v>
      </c>
      <c r="L14" s="108">
        <f>J6</f>
        <v>0</v>
      </c>
      <c r="M14" s="20"/>
      <c r="N14" s="32">
        <f t="shared" si="3"/>
        <v>0</v>
      </c>
      <c r="O14" s="3">
        <f t="shared" si="4"/>
        <v>0</v>
      </c>
      <c r="P14" s="139"/>
      <c r="Q14" s="107">
        <f>Q5</f>
        <v>0</v>
      </c>
      <c r="R14" s="131" t="s">
        <v>120</v>
      </c>
      <c r="S14" s="108">
        <f>Q6</f>
        <v>0</v>
      </c>
      <c r="T14" s="139"/>
      <c r="U14" s="14">
        <f t="shared" si="5"/>
        <v>0</v>
      </c>
      <c r="V14" s="3">
        <f t="shared" si="6"/>
        <v>0</v>
      </c>
      <c r="W14" s="139"/>
      <c r="X14" s="107">
        <f>X5</f>
        <v>0</v>
      </c>
      <c r="Y14" s="135" t="s">
        <v>121</v>
      </c>
      <c r="Z14" s="108">
        <f>X6</f>
        <v>0</v>
      </c>
      <c r="AA14" s="139"/>
      <c r="AB14" s="14">
        <f t="shared" si="7"/>
        <v>0</v>
      </c>
    </row>
    <row r="15" spans="1:28" s="7" customFormat="1" ht="27" customHeight="1">
      <c r="A15" s="207" t="s">
        <v>48</v>
      </c>
      <c r="B15" s="207"/>
      <c r="C15" s="213" t="s">
        <v>3</v>
      </c>
      <c r="D15" s="213"/>
      <c r="E15" s="213"/>
      <c r="G15" s="15"/>
      <c r="H15" s="208" t="s">
        <v>48</v>
      </c>
      <c r="I15" s="207"/>
      <c r="J15" s="213" t="s">
        <v>3</v>
      </c>
      <c r="K15" s="213"/>
      <c r="L15" s="213"/>
      <c r="N15" s="33"/>
      <c r="O15" s="209" t="s">
        <v>48</v>
      </c>
      <c r="P15" s="207"/>
      <c r="Q15" s="213" t="s">
        <v>3</v>
      </c>
      <c r="R15" s="213"/>
      <c r="S15" s="213"/>
      <c r="U15" s="15"/>
      <c r="V15" s="208" t="s">
        <v>48</v>
      </c>
      <c r="W15" s="207"/>
      <c r="X15" s="213" t="s">
        <v>3</v>
      </c>
      <c r="Y15" s="213"/>
      <c r="Z15" s="213"/>
      <c r="AB15" s="15"/>
    </row>
    <row r="16" spans="1:28" s="9" customFormat="1" ht="20.25" customHeight="1">
      <c r="A16" s="8"/>
      <c r="B16" s="18">
        <f>A9+A11+A13</f>
        <v>0</v>
      </c>
      <c r="C16" s="24" t="str">
        <f>C4</f>
        <v>a1</v>
      </c>
      <c r="D16" s="24">
        <f>RANK(B16,B$16:B$19)</f>
        <v>1</v>
      </c>
      <c r="E16" s="113">
        <f>COUNTIF(D$16:D$19,D16)</f>
        <v>4</v>
      </c>
      <c r="G16" s="16"/>
      <c r="H16" s="8"/>
      <c r="I16" s="18">
        <f>H9+H11+H13</f>
        <v>0</v>
      </c>
      <c r="J16" s="24">
        <f>J4</f>
        <v>0</v>
      </c>
      <c r="K16" s="24">
        <f>RANK(I16,I$16:I$19)</f>
        <v>1</v>
      </c>
      <c r="L16" s="26">
        <f>COUNTIF(K$16:K$19,K16)</f>
        <v>4</v>
      </c>
      <c r="N16" s="34"/>
      <c r="O16" s="8"/>
      <c r="P16" s="18">
        <f>O9+O11+O13</f>
        <v>0</v>
      </c>
      <c r="Q16" s="24">
        <f>Q4</f>
        <v>0</v>
      </c>
      <c r="R16" s="24">
        <f>RANK(P16,P$16:P$19)</f>
        <v>1</v>
      </c>
      <c r="S16" s="26">
        <f>COUNTIF(R$16:R$19,R16)</f>
        <v>4</v>
      </c>
      <c r="U16" s="16"/>
      <c r="V16" s="8"/>
      <c r="W16" s="18">
        <f>V9+V11+V13</f>
        <v>0</v>
      </c>
      <c r="X16" s="24">
        <f>X4</f>
        <v>0</v>
      </c>
      <c r="Y16" s="24">
        <f>RANK(W16,W$16:W$19)</f>
        <v>1</v>
      </c>
      <c r="Z16" s="26">
        <f>COUNTIF(Y$16:Y$19,Y16)</f>
        <v>4</v>
      </c>
      <c r="AB16" s="16"/>
    </row>
    <row r="17" spans="1:28" s="9" customFormat="1" ht="20.25" customHeight="1">
      <c r="A17" s="8"/>
      <c r="B17" s="18">
        <f>G9+A12+A14</f>
        <v>0</v>
      </c>
      <c r="C17" s="24" t="str">
        <f>C5</f>
        <v>a2</v>
      </c>
      <c r="D17" s="24">
        <f>RANK(B17,B$16:B$19)</f>
        <v>1</v>
      </c>
      <c r="E17" s="113">
        <f>COUNTIF(D$16:D$19,D17)</f>
        <v>4</v>
      </c>
      <c r="G17" s="16"/>
      <c r="H17" s="8"/>
      <c r="I17" s="18">
        <f>N9+H12+H14</f>
        <v>0</v>
      </c>
      <c r="J17" s="24">
        <f>J5</f>
        <v>0</v>
      </c>
      <c r="K17" s="24">
        <f>RANK(I17,I$16:I$19)</f>
        <v>1</v>
      </c>
      <c r="L17" s="26">
        <f>COUNTIF(K$16:K$19,K17)</f>
        <v>4</v>
      </c>
      <c r="N17" s="34"/>
      <c r="O17" s="8"/>
      <c r="P17" s="18">
        <f>U9+O12+O14</f>
        <v>0</v>
      </c>
      <c r="Q17" s="24">
        <f>Q5</f>
        <v>0</v>
      </c>
      <c r="R17" s="24">
        <f>RANK(P17,P$16:P$19)</f>
        <v>1</v>
      </c>
      <c r="S17" s="26">
        <f>COUNTIF(R$16:R$19,R17)</f>
        <v>4</v>
      </c>
      <c r="U17" s="16"/>
      <c r="V17" s="8"/>
      <c r="W17" s="18">
        <f>AB9+V12+V14</f>
        <v>0</v>
      </c>
      <c r="X17" s="24">
        <f>X5</f>
        <v>0</v>
      </c>
      <c r="Y17" s="24">
        <f>RANK(W17,W$16:W$19)</f>
        <v>1</v>
      </c>
      <c r="Z17" s="26">
        <f>COUNTIF(Y$16:Y$19,Y17)</f>
        <v>4</v>
      </c>
      <c r="AB17" s="16"/>
    </row>
    <row r="18" spans="1:28" s="9" customFormat="1" ht="20.25" customHeight="1">
      <c r="A18" s="8"/>
      <c r="B18" s="18">
        <f>A10+G11+G14</f>
        <v>0</v>
      </c>
      <c r="C18" s="24" t="str">
        <f>C6</f>
        <v>a3</v>
      </c>
      <c r="D18" s="24">
        <f>RANK(B18,B$16:B$19)</f>
        <v>1</v>
      </c>
      <c r="E18" s="113">
        <f>COUNTIF(D$16:D$19,D18)</f>
        <v>4</v>
      </c>
      <c r="G18" s="16"/>
      <c r="H18" s="8"/>
      <c r="I18" s="18">
        <f>H10+N11+N14</f>
        <v>0</v>
      </c>
      <c r="J18" s="24">
        <f>J6</f>
        <v>0</v>
      </c>
      <c r="K18" s="24">
        <f>RANK(I18,I$16:I$19)</f>
        <v>1</v>
      </c>
      <c r="L18" s="26">
        <f>COUNTIF(K$16:K$19,K18)</f>
        <v>4</v>
      </c>
      <c r="N18" s="34"/>
      <c r="O18" s="8"/>
      <c r="P18" s="18">
        <f>O10+U11+U14</f>
        <v>0</v>
      </c>
      <c r="Q18" s="24">
        <f>Q6</f>
        <v>0</v>
      </c>
      <c r="R18" s="24">
        <f>RANK(P18,P$16:P$19)</f>
        <v>1</v>
      </c>
      <c r="S18" s="26">
        <f>COUNTIF(R$16:R$19,R18)</f>
        <v>4</v>
      </c>
      <c r="U18" s="16"/>
      <c r="V18" s="8"/>
      <c r="W18" s="18">
        <f>V10+AB11+AB14</f>
        <v>0</v>
      </c>
      <c r="X18" s="24">
        <f>X6</f>
        <v>0</v>
      </c>
      <c r="Y18" s="24">
        <f>RANK(W18,W$16:W$19)</f>
        <v>1</v>
      </c>
      <c r="Z18" s="26">
        <f>COUNTIF(Y$16:Y$19,Y18)</f>
        <v>4</v>
      </c>
      <c r="AB18" s="16"/>
    </row>
    <row r="19" spans="1:28" s="9" customFormat="1" ht="20.25" customHeight="1">
      <c r="A19" s="8"/>
      <c r="B19" s="18">
        <f>G10+G12+G13</f>
        <v>0</v>
      </c>
      <c r="C19" s="24" t="str">
        <f>C7</f>
        <v>a4</v>
      </c>
      <c r="D19" s="24">
        <f>RANK(B19,B$16:B$19)</f>
        <v>1</v>
      </c>
      <c r="E19" s="113">
        <f>COUNTIF(D$16:D$19,D19)</f>
        <v>4</v>
      </c>
      <c r="G19" s="16"/>
      <c r="H19" s="8"/>
      <c r="I19" s="18">
        <f>N10+N12+N13</f>
        <v>0</v>
      </c>
      <c r="J19" s="24">
        <f>J7</f>
        <v>0</v>
      </c>
      <c r="K19" s="24">
        <f>RANK(I19,I$16:I$19)</f>
        <v>1</v>
      </c>
      <c r="L19" s="26">
        <f>COUNTIF(K$16:K$19,K19)</f>
        <v>4</v>
      </c>
      <c r="N19" s="34"/>
      <c r="O19" s="8"/>
      <c r="P19" s="18">
        <f>U10+U12+U13</f>
        <v>0</v>
      </c>
      <c r="Q19" s="24">
        <f>Q7</f>
        <v>0</v>
      </c>
      <c r="R19" s="24">
        <f>RANK(P19,P$16:P$19)</f>
        <v>1</v>
      </c>
      <c r="S19" s="26">
        <f>COUNTIF(R$16:R$19,R19)</f>
        <v>4</v>
      </c>
      <c r="U19" s="16"/>
      <c r="V19" s="8"/>
      <c r="W19" s="18">
        <f>AB10+AB12+AB13</f>
        <v>0</v>
      </c>
      <c r="X19" s="24">
        <f>X7</f>
        <v>0</v>
      </c>
      <c r="Y19" s="24">
        <f>RANK(W19,W$16:W$19)</f>
        <v>1</v>
      </c>
      <c r="Z19" s="26">
        <f>COUNTIF(Y$16:Y$19,Y19)</f>
        <v>4</v>
      </c>
      <c r="AB19" s="16"/>
    </row>
    <row r="20" spans="1:28" s="7" customFormat="1" ht="27" customHeight="1">
      <c r="A20" s="207" t="s">
        <v>14</v>
      </c>
      <c r="B20" s="212"/>
      <c r="C20" s="211" t="s">
        <v>4</v>
      </c>
      <c r="D20" s="211"/>
      <c r="E20" s="211"/>
      <c r="F20" s="6"/>
      <c r="G20" s="15"/>
      <c r="H20" s="208" t="s">
        <v>14</v>
      </c>
      <c r="I20" s="212"/>
      <c r="J20" s="211" t="s">
        <v>4</v>
      </c>
      <c r="K20" s="211"/>
      <c r="L20" s="211"/>
      <c r="M20" s="6"/>
      <c r="N20" s="33"/>
      <c r="O20" s="209" t="s">
        <v>14</v>
      </c>
      <c r="P20" s="212"/>
      <c r="Q20" s="211" t="s">
        <v>4</v>
      </c>
      <c r="R20" s="211"/>
      <c r="S20" s="211"/>
      <c r="T20" s="6"/>
      <c r="U20" s="15"/>
      <c r="V20" s="208" t="s">
        <v>14</v>
      </c>
      <c r="W20" s="212"/>
      <c r="X20" s="211" t="s">
        <v>4</v>
      </c>
      <c r="Y20" s="211"/>
      <c r="Z20" s="211"/>
      <c r="AA20" s="6"/>
      <c r="AB20" s="15"/>
    </row>
    <row r="21" spans="1:28" s="9" customFormat="1" ht="20.25" customHeight="1">
      <c r="A21" s="8"/>
      <c r="B21" s="24">
        <f>IF(C4=0,-10000,B9+B11+B13-F13-F11-F9)</f>
        <v>0</v>
      </c>
      <c r="C21" s="24" t="str">
        <f>C16</f>
        <v>a1</v>
      </c>
      <c r="D21" s="24">
        <f>RANK(B21,B$21:B$24)</f>
        <v>1</v>
      </c>
      <c r="E21" s="10"/>
      <c r="F21" s="10"/>
      <c r="G21" s="16"/>
      <c r="H21" s="8"/>
      <c r="I21" s="24">
        <f>IF(J4=0,-10000,I9+I11+I13-M13-M11-M9)</f>
        <v>-10000</v>
      </c>
      <c r="J21" s="24">
        <f>J16</f>
        <v>0</v>
      </c>
      <c r="K21" s="24">
        <f>RANK(I21,I$21:I$24)</f>
        <v>1</v>
      </c>
      <c r="L21" s="10"/>
      <c r="M21" s="10"/>
      <c r="N21" s="34"/>
      <c r="O21" s="8"/>
      <c r="P21" s="24">
        <f>IF(Q4=0,-10000,P9+P11+P13-T13-T11-T9)</f>
        <v>-10000</v>
      </c>
      <c r="Q21" s="24">
        <f>Q16</f>
        <v>0</v>
      </c>
      <c r="R21" s="24">
        <f>RANK(P21,P$21:P$24)</f>
        <v>1</v>
      </c>
      <c r="S21" s="10"/>
      <c r="T21" s="10"/>
      <c r="U21" s="16"/>
      <c r="V21" s="8"/>
      <c r="W21" s="24">
        <f>IF(X4=0,-10000,W9+W11+W13-AA13-AA11-AA9)</f>
        <v>-10000</v>
      </c>
      <c r="X21" s="24">
        <f>X16</f>
        <v>0</v>
      </c>
      <c r="Y21" s="24">
        <f>RANK(W21,W$21:W$24)</f>
        <v>1</v>
      </c>
      <c r="Z21" s="10"/>
      <c r="AA21" s="10"/>
      <c r="AB21" s="16"/>
    </row>
    <row r="22" spans="1:28" s="9" customFormat="1" ht="20.25" customHeight="1">
      <c r="A22" s="8"/>
      <c r="B22" s="24">
        <f>IF(C5=0,-10000,F9+B12+B14-B9-F12-F14)</f>
        <v>0</v>
      </c>
      <c r="C22" s="24" t="str">
        <f>C17</f>
        <v>a2</v>
      </c>
      <c r="D22" s="24">
        <f>RANK(B22,B$21:B$24)</f>
        <v>1</v>
      </c>
      <c r="E22" s="10"/>
      <c r="F22" s="10"/>
      <c r="G22" s="16"/>
      <c r="H22" s="8"/>
      <c r="I22" s="24">
        <f>IF(J5=0,-10000,M9+I12+I14-I9-M12-M14)</f>
        <v>-10000</v>
      </c>
      <c r="J22" s="24">
        <f>J17</f>
        <v>0</v>
      </c>
      <c r="K22" s="24">
        <f>RANK(I22,I$21:I$24)</f>
        <v>1</v>
      </c>
      <c r="L22" s="10"/>
      <c r="M22" s="10"/>
      <c r="N22" s="34"/>
      <c r="O22" s="8"/>
      <c r="P22" s="24">
        <f>IF(Q5=0,-10000,T9+P12+P14-P9-T12-T14)</f>
        <v>-10000</v>
      </c>
      <c r="Q22" s="24">
        <f>Q17</f>
        <v>0</v>
      </c>
      <c r="R22" s="24">
        <f>RANK(P22,P$21:P$24)</f>
        <v>1</v>
      </c>
      <c r="S22" s="10"/>
      <c r="T22" s="10"/>
      <c r="U22" s="16"/>
      <c r="V22" s="8"/>
      <c r="W22" s="24">
        <f>IF(X5=0,-10000,AA9+W12+W14-W9-AA12-AA14)</f>
        <v>-10000</v>
      </c>
      <c r="X22" s="24">
        <f>X17</f>
        <v>0</v>
      </c>
      <c r="Y22" s="24">
        <f>RANK(W22,W$21:W$24)</f>
        <v>1</v>
      </c>
      <c r="Z22" s="10"/>
      <c r="AA22" s="10"/>
      <c r="AB22" s="16"/>
    </row>
    <row r="23" spans="1:28" s="9" customFormat="1" ht="20.25" customHeight="1">
      <c r="A23" s="8"/>
      <c r="B23" s="24">
        <f>IF(C6=0,-10000,F11+F14+B10-F10-B11-B14)</f>
        <v>0</v>
      </c>
      <c r="C23" s="24" t="str">
        <f>C18</f>
        <v>a3</v>
      </c>
      <c r="D23" s="24">
        <f>RANK(B23,B$21:B$24)</f>
        <v>1</v>
      </c>
      <c r="E23" s="10"/>
      <c r="F23" s="10"/>
      <c r="G23" s="16"/>
      <c r="H23" s="8"/>
      <c r="I23" s="24">
        <f>IF(J6=0,-10000,M11+M14+I10-M10-I11-I14)</f>
        <v>-10000</v>
      </c>
      <c r="J23" s="24">
        <f>J18</f>
        <v>0</v>
      </c>
      <c r="K23" s="24">
        <f>RANK(I23,I$21:I$24)</f>
        <v>1</v>
      </c>
      <c r="L23" s="10"/>
      <c r="M23" s="10"/>
      <c r="N23" s="34"/>
      <c r="O23" s="8"/>
      <c r="P23" s="24">
        <f>IF(Q6=0,-10000,T11+T14+P10-T10-P11-P14)</f>
        <v>-10000</v>
      </c>
      <c r="Q23" s="24">
        <f>Q18</f>
        <v>0</v>
      </c>
      <c r="R23" s="24">
        <f>RANK(P23,P$21:P$24)</f>
        <v>1</v>
      </c>
      <c r="S23" s="10"/>
      <c r="T23" s="10"/>
      <c r="U23" s="16"/>
      <c r="V23" s="8"/>
      <c r="W23" s="24">
        <f>IF(X6=0,-10000,AA11+AA14+W10-AA10-W11-W14)</f>
        <v>-10000</v>
      </c>
      <c r="X23" s="24">
        <f>X18</f>
        <v>0</v>
      </c>
      <c r="Y23" s="24">
        <f>RANK(W23,W$21:W$24)</f>
        <v>1</v>
      </c>
      <c r="Z23" s="10"/>
      <c r="AA23" s="10"/>
      <c r="AB23" s="16"/>
    </row>
    <row r="24" spans="1:28" s="9" customFormat="1" ht="20.25" customHeight="1">
      <c r="A24" s="8"/>
      <c r="B24" s="24">
        <f>IF(C7=0,-10000,F10+F12+F13-B13-B12-B10)</f>
        <v>0</v>
      </c>
      <c r="C24" s="24" t="str">
        <f>C19</f>
        <v>a4</v>
      </c>
      <c r="D24" s="24">
        <f>RANK(B24,B$21:B$24)</f>
        <v>1</v>
      </c>
      <c r="E24" s="10"/>
      <c r="F24" s="10"/>
      <c r="G24" s="16"/>
      <c r="H24" s="8"/>
      <c r="I24" s="24">
        <f>IF(J7=0,-10000,M10+M12+M13-I13-I12-I10)</f>
        <v>-10000</v>
      </c>
      <c r="J24" s="24">
        <f>J19</f>
        <v>0</v>
      </c>
      <c r="K24" s="24">
        <f>RANK(I24,I$21:I$24)</f>
        <v>1</v>
      </c>
      <c r="L24" s="10"/>
      <c r="M24" s="10"/>
      <c r="N24" s="34"/>
      <c r="O24" s="8"/>
      <c r="P24" s="24">
        <f>IF(Q7=0,-10000,T10+T12+T13-P13-P12-P10)</f>
        <v>-10000</v>
      </c>
      <c r="Q24" s="24">
        <f>Q19</f>
        <v>0</v>
      </c>
      <c r="R24" s="24">
        <f>RANK(P24,P$21:P$24)</f>
        <v>1</v>
      </c>
      <c r="S24" s="10"/>
      <c r="T24" s="10"/>
      <c r="U24" s="16"/>
      <c r="V24" s="8"/>
      <c r="W24" s="24">
        <f>IF(X7=0,-10000,AA10+AA12+AA13-W13-W12-W10)</f>
        <v>-10000</v>
      </c>
      <c r="X24" s="24">
        <f>X19</f>
        <v>0</v>
      </c>
      <c r="Y24" s="24">
        <f>RANK(W24,W$21:W$24)</f>
        <v>1</v>
      </c>
      <c r="Z24" s="10"/>
      <c r="AA24" s="10"/>
      <c r="AB24" s="16"/>
    </row>
    <row r="25" spans="1:28" s="12" customFormat="1" ht="6.75" customHeight="1">
      <c r="A25" s="11"/>
      <c r="B25" s="9"/>
      <c r="C25" s="24"/>
      <c r="D25" s="24"/>
      <c r="E25" s="24"/>
      <c r="F25" s="9"/>
      <c r="G25" s="16"/>
      <c r="H25" s="11"/>
      <c r="I25" s="9"/>
      <c r="J25" s="24"/>
      <c r="K25" s="24"/>
      <c r="L25" s="24"/>
      <c r="M25" s="9"/>
      <c r="N25" s="34"/>
      <c r="O25" s="11"/>
      <c r="P25" s="9"/>
      <c r="Q25" s="24"/>
      <c r="R25" s="24"/>
      <c r="S25" s="24"/>
      <c r="T25" s="9"/>
      <c r="U25" s="16"/>
      <c r="V25" s="11"/>
      <c r="W25" s="9"/>
      <c r="X25" s="24"/>
      <c r="Y25" s="24"/>
      <c r="Z25" s="24"/>
      <c r="AA25" s="9"/>
      <c r="AB25" s="16"/>
    </row>
    <row r="26" spans="1:28" ht="15.75" customHeight="1">
      <c r="C26" s="211" t="s">
        <v>10</v>
      </c>
      <c r="D26" s="211"/>
      <c r="E26" s="211"/>
      <c r="G26" s="16"/>
      <c r="J26" s="211" t="s">
        <v>13</v>
      </c>
      <c r="K26" s="211"/>
      <c r="L26" s="211"/>
      <c r="N26" s="34"/>
      <c r="Q26" s="211" t="s">
        <v>12</v>
      </c>
      <c r="R26" s="211"/>
      <c r="S26" s="211"/>
      <c r="U26" s="16"/>
      <c r="X26" s="211" t="s">
        <v>16</v>
      </c>
      <c r="Y26" s="211"/>
      <c r="Z26" s="211"/>
      <c r="AB26" s="16"/>
    </row>
    <row r="27" spans="1:28" ht="7.5" customHeight="1">
      <c r="G27" s="17"/>
      <c r="N27" s="35"/>
      <c r="U27" s="17"/>
      <c r="AB27" s="17"/>
    </row>
    <row r="28" spans="1:28" ht="24" customHeight="1">
      <c r="C28" s="210" t="str">
        <f>C4</f>
        <v>a1</v>
      </c>
      <c r="D28" s="210"/>
      <c r="E28" s="210"/>
      <c r="F28" s="20" t="str">
        <f>IF(E16=1,D16,"?")</f>
        <v>?</v>
      </c>
      <c r="G28" s="110"/>
      <c r="J28" s="210">
        <f>J4</f>
        <v>0</v>
      </c>
      <c r="K28" s="210"/>
      <c r="L28" s="210"/>
      <c r="M28" s="20" t="str">
        <f>IF(L16=1,K16,"?")</f>
        <v>?</v>
      </c>
      <c r="N28" s="34"/>
      <c r="Q28" s="210">
        <f>Q4</f>
        <v>0</v>
      </c>
      <c r="R28" s="210"/>
      <c r="S28" s="210"/>
      <c r="T28" s="20" t="str">
        <f>IF(S16=1,R16,"?")</f>
        <v>?</v>
      </c>
      <c r="U28" s="111"/>
      <c r="X28" s="210">
        <f>X4</f>
        <v>0</v>
      </c>
      <c r="Y28" s="210"/>
      <c r="Z28" s="210"/>
      <c r="AA28" s="20" t="str">
        <f>IF(Z16=1,Y16,"?")</f>
        <v>?</v>
      </c>
      <c r="AB28" s="110"/>
    </row>
    <row r="29" spans="1:28" ht="24" customHeight="1">
      <c r="C29" s="210" t="str">
        <f>C5</f>
        <v>a2</v>
      </c>
      <c r="D29" s="210"/>
      <c r="E29" s="210"/>
      <c r="F29" s="20" t="str">
        <f>IF(E17=1,D17,"?")</f>
        <v>?</v>
      </c>
      <c r="G29" s="110"/>
      <c r="J29" s="210">
        <f>J5</f>
        <v>0</v>
      </c>
      <c r="K29" s="210"/>
      <c r="L29" s="210"/>
      <c r="M29" s="20" t="str">
        <f>IF(L17=1,K17,"?")</f>
        <v>?</v>
      </c>
      <c r="N29" s="34"/>
      <c r="Q29" s="210">
        <f>Q5</f>
        <v>0</v>
      </c>
      <c r="R29" s="210"/>
      <c r="S29" s="210"/>
      <c r="T29" s="20" t="str">
        <f>IF(S17=1,R17,"?")</f>
        <v>?</v>
      </c>
      <c r="U29" s="112"/>
      <c r="X29" s="210">
        <f>X5</f>
        <v>0</v>
      </c>
      <c r="Y29" s="210"/>
      <c r="Z29" s="210"/>
      <c r="AA29" s="20" t="str">
        <f>IF(Z17=1,Y17,"?")</f>
        <v>?</v>
      </c>
      <c r="AB29" s="110"/>
    </row>
    <row r="30" spans="1:28" ht="24" customHeight="1">
      <c r="C30" s="210" t="str">
        <f>C6</f>
        <v>a3</v>
      </c>
      <c r="D30" s="210"/>
      <c r="E30" s="210"/>
      <c r="F30" s="20" t="str">
        <f t="shared" ref="F30:F31" si="8">IF(E18=1,D18,"?")</f>
        <v>?</v>
      </c>
      <c r="G30" s="110"/>
      <c r="J30" s="210">
        <f>J6</f>
        <v>0</v>
      </c>
      <c r="K30" s="210"/>
      <c r="L30" s="210"/>
      <c r="M30" s="20" t="str">
        <f t="shared" ref="M30:M31" si="9">IF(L18=1,K18,"?")</f>
        <v>?</v>
      </c>
      <c r="N30" s="34"/>
      <c r="Q30" s="210">
        <f>Q6</f>
        <v>0</v>
      </c>
      <c r="R30" s="210"/>
      <c r="S30" s="210"/>
      <c r="T30" s="20" t="str">
        <f t="shared" ref="T30:T31" si="10">IF(S18=1,R18,"?")</f>
        <v>?</v>
      </c>
      <c r="U30" s="111"/>
      <c r="X30" s="210">
        <f>X6</f>
        <v>0</v>
      </c>
      <c r="Y30" s="210"/>
      <c r="Z30" s="210"/>
      <c r="AA30" s="20" t="str">
        <f t="shared" ref="AA30:AA31" si="11">IF(Z18=1,Y18,"?")</f>
        <v>?</v>
      </c>
      <c r="AB30" s="110"/>
    </row>
    <row r="31" spans="1:28" ht="24" customHeight="1">
      <c r="C31" s="210" t="str">
        <f>C7</f>
        <v>a4</v>
      </c>
      <c r="D31" s="210"/>
      <c r="E31" s="210"/>
      <c r="F31" s="20" t="str">
        <f t="shared" si="8"/>
        <v>?</v>
      </c>
      <c r="G31" s="110"/>
      <c r="J31" s="210">
        <f>J7</f>
        <v>0</v>
      </c>
      <c r="K31" s="210"/>
      <c r="L31" s="210"/>
      <c r="M31" s="20" t="str">
        <f t="shared" si="9"/>
        <v>?</v>
      </c>
      <c r="N31" s="34"/>
      <c r="Q31" s="210">
        <f>Q7</f>
        <v>0</v>
      </c>
      <c r="R31" s="210"/>
      <c r="S31" s="210"/>
      <c r="T31" s="20" t="str">
        <f t="shared" si="10"/>
        <v>?</v>
      </c>
      <c r="U31" s="112"/>
      <c r="X31" s="210">
        <f>X7</f>
        <v>0</v>
      </c>
      <c r="Y31" s="210"/>
      <c r="Z31" s="210"/>
      <c r="AA31" s="20" t="str">
        <f t="shared" si="11"/>
        <v>?</v>
      </c>
      <c r="AB31" s="110"/>
    </row>
    <row r="32" spans="1:28" ht="11.25" customHeight="1">
      <c r="G32" s="25"/>
      <c r="N32" s="36"/>
      <c r="U32" s="25"/>
      <c r="AB32" s="25"/>
    </row>
    <row r="33" spans="2:28" ht="6.75" customHeight="1"/>
    <row r="34" spans="2:28" s="21" customFormat="1" ht="25">
      <c r="E34" s="27" t="s">
        <v>111</v>
      </c>
      <c r="L34" s="27"/>
      <c r="S34" s="27"/>
      <c r="Z34" s="27"/>
    </row>
    <row r="35" spans="2:28" s="21" customFormat="1" ht="25">
      <c r="E35" s="27" t="s">
        <v>123</v>
      </c>
      <c r="L35" s="27"/>
      <c r="S35" s="27"/>
      <c r="Z35" s="27"/>
    </row>
    <row r="36" spans="2:28" s="117" customFormat="1" ht="34" customHeight="1">
      <c r="B36" s="117" t="s">
        <v>110</v>
      </c>
      <c r="L36" s="118"/>
      <c r="M36" s="118"/>
      <c r="N36" s="118"/>
      <c r="O36" s="115"/>
      <c r="P36" s="115"/>
      <c r="Q36" s="115"/>
      <c r="R36" s="115"/>
      <c r="S36" s="115"/>
      <c r="T36" s="115"/>
      <c r="U36" s="115"/>
      <c r="V36" s="115"/>
    </row>
    <row r="37" spans="2:28" s="119" customFormat="1" ht="26" customHeight="1">
      <c r="B37" s="114"/>
      <c r="C37" s="216" t="s">
        <v>10</v>
      </c>
      <c r="D37" s="216"/>
      <c r="E37" s="216"/>
      <c r="F37" s="114"/>
      <c r="G37" s="114"/>
      <c r="I37" s="114"/>
      <c r="J37" s="216" t="s">
        <v>11</v>
      </c>
      <c r="K37" s="216"/>
      <c r="L37" s="216"/>
      <c r="M37" s="114"/>
      <c r="N37" s="114"/>
      <c r="P37" s="114"/>
      <c r="Q37" s="216" t="s">
        <v>12</v>
      </c>
      <c r="R37" s="216"/>
      <c r="S37" s="216"/>
      <c r="T37" s="114"/>
      <c r="U37" s="115"/>
      <c r="W37" s="114"/>
      <c r="X37" s="216" t="s">
        <v>16</v>
      </c>
      <c r="Y37" s="216"/>
      <c r="Z37" s="216"/>
      <c r="AA37" s="114"/>
      <c r="AB37" s="115"/>
    </row>
    <row r="38" spans="2:28" s="119" customFormat="1" ht="27" customHeight="1">
      <c r="B38" s="120" t="s">
        <v>5</v>
      </c>
      <c r="C38" s="217" t="e">
        <f>INDEX(C$28:E$31,MATCH(G38,F$28:F$31,0),1)</f>
        <v>#N/A</v>
      </c>
      <c r="D38" s="217"/>
      <c r="E38" s="217"/>
      <c r="F38" s="121"/>
      <c r="G38" s="116">
        <v>1</v>
      </c>
      <c r="I38" s="120" t="s">
        <v>5</v>
      </c>
      <c r="J38" s="217" t="e">
        <f>INDEX(J$28:L$31,MATCH(N38,M$28:M$31,0),1)</f>
        <v>#N/A</v>
      </c>
      <c r="K38" s="217"/>
      <c r="L38" s="217"/>
      <c r="M38" s="121"/>
      <c r="N38" s="116">
        <v>1</v>
      </c>
      <c r="P38" s="120" t="s">
        <v>5</v>
      </c>
      <c r="Q38" s="217" t="e">
        <f>INDEX(Q$28:S$31,MATCH(U38,T$28:T$31,0),1)</f>
        <v>#N/A</v>
      </c>
      <c r="R38" s="217"/>
      <c r="S38" s="217"/>
      <c r="T38" s="121"/>
      <c r="U38" s="116">
        <v>1</v>
      </c>
      <c r="W38" s="120" t="s">
        <v>5</v>
      </c>
      <c r="X38" s="217" t="e">
        <f>INDEX(X$28:Z$31,MATCH(AB38,AA$28:AA$31,0),1)</f>
        <v>#N/A</v>
      </c>
      <c r="Y38" s="217"/>
      <c r="Z38" s="217"/>
      <c r="AA38" s="121"/>
      <c r="AB38" s="116">
        <v>1</v>
      </c>
    </row>
    <row r="39" spans="2:28" s="119" customFormat="1" ht="27" customHeight="1">
      <c r="B39" s="120" t="s">
        <v>6</v>
      </c>
      <c r="C39" s="217" t="e">
        <f>INDEX(C$28:E$31,MATCH(G39,F$28:F$31,0),1)</f>
        <v>#N/A</v>
      </c>
      <c r="D39" s="217"/>
      <c r="E39" s="217"/>
      <c r="F39" s="121"/>
      <c r="G39" s="116">
        <v>2</v>
      </c>
      <c r="I39" s="120" t="s">
        <v>6</v>
      </c>
      <c r="J39" s="217" t="e">
        <f>INDEX(J$28:L$31,MATCH(N39,M$28:M$31,0),1)</f>
        <v>#N/A</v>
      </c>
      <c r="K39" s="217"/>
      <c r="L39" s="217"/>
      <c r="M39" s="121"/>
      <c r="N39" s="116">
        <v>2</v>
      </c>
      <c r="P39" s="120" t="s">
        <v>6</v>
      </c>
      <c r="Q39" s="217" t="e">
        <f>INDEX(Q$28:S$31,MATCH(U39,T$28:T$31,0),1)</f>
        <v>#N/A</v>
      </c>
      <c r="R39" s="217"/>
      <c r="S39" s="217"/>
      <c r="T39" s="121"/>
      <c r="U39" s="116">
        <v>2</v>
      </c>
      <c r="W39" s="120" t="s">
        <v>6</v>
      </c>
      <c r="X39" s="217" t="e">
        <f>INDEX(X$28:Z$31,MATCH(AB39,AA$28:AA$31,0),1)</f>
        <v>#N/A</v>
      </c>
      <c r="Y39" s="217"/>
      <c r="Z39" s="217"/>
      <c r="AA39" s="121"/>
      <c r="AB39" s="116">
        <v>2</v>
      </c>
    </row>
    <row r="40" spans="2:28" s="119" customFormat="1" ht="27" customHeight="1">
      <c r="B40" s="120" t="s">
        <v>7</v>
      </c>
      <c r="C40" s="217" t="e">
        <f>INDEX(C$28:E$31,MATCH(G40,F$28:F$31,0),1)</f>
        <v>#N/A</v>
      </c>
      <c r="D40" s="217"/>
      <c r="E40" s="217"/>
      <c r="F40" s="121"/>
      <c r="G40" s="116">
        <v>3</v>
      </c>
      <c r="I40" s="120" t="s">
        <v>7</v>
      </c>
      <c r="J40" s="217" t="e">
        <f>INDEX(J$28:L$31,MATCH(N40,M$28:M$31,0),1)</f>
        <v>#N/A</v>
      </c>
      <c r="K40" s="217"/>
      <c r="L40" s="217"/>
      <c r="M40" s="121"/>
      <c r="N40" s="116">
        <v>3</v>
      </c>
      <c r="P40" s="120" t="s">
        <v>7</v>
      </c>
      <c r="Q40" s="217" t="e">
        <f>INDEX(Q$28:S$31,MATCH(U40,T$28:T$31,0),1)</f>
        <v>#N/A</v>
      </c>
      <c r="R40" s="217"/>
      <c r="S40" s="217"/>
      <c r="T40" s="121"/>
      <c r="U40" s="116">
        <v>3</v>
      </c>
      <c r="W40" s="120" t="s">
        <v>7</v>
      </c>
      <c r="X40" s="217" t="e">
        <f>INDEX(X$28:Z$31,MATCH(AB40,AA$28:AA$31,0),1)</f>
        <v>#N/A</v>
      </c>
      <c r="Y40" s="217"/>
      <c r="Z40" s="217"/>
      <c r="AA40" s="121"/>
      <c r="AB40" s="116">
        <v>3</v>
      </c>
    </row>
    <row r="41" spans="2:28" s="119" customFormat="1" ht="27" customHeight="1">
      <c r="B41" s="120" t="s">
        <v>8</v>
      </c>
      <c r="C41" s="217" t="e">
        <f>INDEX(C$28:E$31,MATCH(G41,F$28:F$31,0),1)</f>
        <v>#N/A</v>
      </c>
      <c r="D41" s="217"/>
      <c r="E41" s="217"/>
      <c r="F41" s="121"/>
      <c r="G41" s="116">
        <v>4</v>
      </c>
      <c r="I41" s="120" t="s">
        <v>8</v>
      </c>
      <c r="J41" s="217" t="e">
        <f>INDEX(J$28:L$31,MATCH(N41,M$28:M$31,0),1)</f>
        <v>#N/A</v>
      </c>
      <c r="K41" s="217"/>
      <c r="L41" s="217"/>
      <c r="M41" s="121"/>
      <c r="N41" s="116">
        <v>4</v>
      </c>
      <c r="P41" s="120" t="s">
        <v>8</v>
      </c>
      <c r="Q41" s="217" t="e">
        <f>INDEX(Q$28:S$31,MATCH(U41,T$28:T$31,0),1)</f>
        <v>#N/A</v>
      </c>
      <c r="R41" s="217"/>
      <c r="S41" s="217"/>
      <c r="T41" s="121"/>
      <c r="U41" s="116">
        <v>4</v>
      </c>
      <c r="W41" s="120" t="s">
        <v>8</v>
      </c>
      <c r="X41" s="217" t="e">
        <f>INDEX(X$28:Z$31,MATCH(AB41,AA$28:AA$31,0),1)</f>
        <v>#N/A</v>
      </c>
      <c r="Y41" s="217"/>
      <c r="Z41" s="217"/>
      <c r="AA41" s="121"/>
      <c r="AB41" s="116">
        <v>4</v>
      </c>
    </row>
    <row r="42" spans="2:28" s="119" customFormat="1">
      <c r="B42" s="114"/>
      <c r="C42" s="114"/>
      <c r="D42" s="114"/>
      <c r="E42" s="114"/>
      <c r="F42" s="114"/>
      <c r="I42" s="114"/>
      <c r="J42" s="114"/>
      <c r="K42" s="114"/>
      <c r="L42" s="114"/>
      <c r="M42" s="114"/>
      <c r="P42" s="114"/>
      <c r="Q42" s="114"/>
      <c r="R42" s="114"/>
      <c r="S42" s="114"/>
      <c r="T42" s="114"/>
      <c r="W42" s="114"/>
      <c r="X42" s="114"/>
      <c r="Y42" s="114"/>
      <c r="Z42" s="114"/>
      <c r="AA42" s="114"/>
    </row>
  </sheetData>
  <sheetProtection sheet="1" objects="1" scenarios="1" selectLockedCells="1"/>
  <mergeCells count="78">
    <mergeCell ref="C40:E40"/>
    <mergeCell ref="J40:L40"/>
    <mergeCell ref="Q40:S40"/>
    <mergeCell ref="X40:Z40"/>
    <mergeCell ref="C41:E41"/>
    <mergeCell ref="J41:L41"/>
    <mergeCell ref="Q41:S41"/>
    <mergeCell ref="X41:Z41"/>
    <mergeCell ref="C38:E38"/>
    <mergeCell ref="J38:L38"/>
    <mergeCell ref="Q38:S38"/>
    <mergeCell ref="X38:Z38"/>
    <mergeCell ref="C39:E39"/>
    <mergeCell ref="J39:L39"/>
    <mergeCell ref="Q39:S39"/>
    <mergeCell ref="X39:Z39"/>
    <mergeCell ref="A1:AA1"/>
    <mergeCell ref="C8:AA8"/>
    <mergeCell ref="C37:E37"/>
    <mergeCell ref="J37:L37"/>
    <mergeCell ref="Q37:S37"/>
    <mergeCell ref="X37:Z37"/>
    <mergeCell ref="X7:Z7"/>
    <mergeCell ref="X15:Z15"/>
    <mergeCell ref="X3:Z3"/>
    <mergeCell ref="X4:Z4"/>
    <mergeCell ref="X5:Z5"/>
    <mergeCell ref="X6:Z6"/>
    <mergeCell ref="X20:Z20"/>
    <mergeCell ref="Q31:S31"/>
    <mergeCell ref="Q3:S3"/>
    <mergeCell ref="Q4:S4"/>
    <mergeCell ref="Q5:S5"/>
    <mergeCell ref="Q6:S6"/>
    <mergeCell ref="Q7:S7"/>
    <mergeCell ref="Q15:S15"/>
    <mergeCell ref="V20:W20"/>
    <mergeCell ref="Q20:S20"/>
    <mergeCell ref="Q29:S29"/>
    <mergeCell ref="C26:E26"/>
    <mergeCell ref="X31:Z31"/>
    <mergeCell ref="J31:L31"/>
    <mergeCell ref="C31:E31"/>
    <mergeCell ref="C29:E29"/>
    <mergeCell ref="C30:E30"/>
    <mergeCell ref="X29:Z29"/>
    <mergeCell ref="X30:Z30"/>
    <mergeCell ref="J29:L29"/>
    <mergeCell ref="X26:Z26"/>
    <mergeCell ref="X28:Z28"/>
    <mergeCell ref="J30:L30"/>
    <mergeCell ref="Q30:S30"/>
    <mergeCell ref="A15:B15"/>
    <mergeCell ref="H15:I15"/>
    <mergeCell ref="O15:P15"/>
    <mergeCell ref="V15:W15"/>
    <mergeCell ref="C28:E28"/>
    <mergeCell ref="J26:L26"/>
    <mergeCell ref="J28:L28"/>
    <mergeCell ref="A20:B20"/>
    <mergeCell ref="O20:P20"/>
    <mergeCell ref="J15:L15"/>
    <mergeCell ref="J20:L20"/>
    <mergeCell ref="H20:I20"/>
    <mergeCell ref="C15:E15"/>
    <mergeCell ref="C20:E20"/>
    <mergeCell ref="Q26:S26"/>
    <mergeCell ref="Q28:S28"/>
    <mergeCell ref="J3:L3"/>
    <mergeCell ref="J4:L4"/>
    <mergeCell ref="J5:L5"/>
    <mergeCell ref="J6:L6"/>
    <mergeCell ref="J7:L7"/>
    <mergeCell ref="C3:E3"/>
    <mergeCell ref="C4:E4"/>
    <mergeCell ref="C5:E5"/>
    <mergeCell ref="C6:E6"/>
    <mergeCell ref="C7:E7"/>
  </mergeCells>
  <phoneticPr fontId="28" type="noConversion"/>
  <conditionalFormatting sqref="F9:F14">
    <cfRule type="cellIs" dxfId="139" priority="117" stopIfTrue="1" operator="greaterThan">
      <formula>0</formula>
    </cfRule>
  </conditionalFormatting>
  <conditionalFormatting sqref="M9:M14">
    <cfRule type="cellIs" dxfId="138" priority="101" stopIfTrue="1" operator="greaterThan">
      <formula>0</formula>
    </cfRule>
  </conditionalFormatting>
  <conditionalFormatting sqref="B9:B14">
    <cfRule type="cellIs" dxfId="137" priority="88" stopIfTrue="1" operator="greaterThan">
      <formula>0</formula>
    </cfRule>
  </conditionalFormatting>
  <conditionalFormatting sqref="G28:G31">
    <cfRule type="expression" dxfId="136" priority="87">
      <formula>E16&gt;1</formula>
    </cfRule>
  </conditionalFormatting>
  <conditionalFormatting sqref="AB28">
    <cfRule type="expression" dxfId="135" priority="81">
      <formula>Z16&gt;1</formula>
    </cfRule>
  </conditionalFormatting>
  <conditionalFormatting sqref="AB29:AB31">
    <cfRule type="expression" dxfId="134" priority="80">
      <formula>Z17&gt;1</formula>
    </cfRule>
  </conditionalFormatting>
  <conditionalFormatting sqref="T28:T31">
    <cfRule type="expression" dxfId="133" priority="64">
      <formula>T28="?"</formula>
    </cfRule>
  </conditionalFormatting>
  <conditionalFormatting sqref="T28:T31">
    <cfRule type="expression" dxfId="132" priority="63">
      <formula>S16=1</formula>
    </cfRule>
  </conditionalFormatting>
  <conditionalFormatting sqref="M28:M31">
    <cfRule type="expression" dxfId="131" priority="60">
      <formula>M28="?"</formula>
    </cfRule>
  </conditionalFormatting>
  <conditionalFormatting sqref="M28:M31">
    <cfRule type="expression" dxfId="130" priority="59">
      <formula>L16=1</formula>
    </cfRule>
  </conditionalFormatting>
  <conditionalFormatting sqref="F28:F31">
    <cfRule type="expression" dxfId="129" priority="58">
      <formula>F28="?"</formula>
    </cfRule>
  </conditionalFormatting>
  <conditionalFormatting sqref="F28:F31">
    <cfRule type="expression" dxfId="128" priority="57">
      <formula>E16=1</formula>
    </cfRule>
  </conditionalFormatting>
  <conditionalFormatting sqref="AA28:AA31">
    <cfRule type="expression" dxfId="127" priority="56">
      <formula>AA28="?"</formula>
    </cfRule>
  </conditionalFormatting>
  <conditionalFormatting sqref="AA28:AA31">
    <cfRule type="expression" dxfId="126" priority="55">
      <formula>Z16=1</formula>
    </cfRule>
  </conditionalFormatting>
  <conditionalFormatting sqref="B9:B14">
    <cfRule type="cellIs" dxfId="125" priority="54" stopIfTrue="1" operator="greaterThan">
      <formula>0</formula>
    </cfRule>
  </conditionalFormatting>
  <conditionalFormatting sqref="B9">
    <cfRule type="cellIs" dxfId="124" priority="52" stopIfTrue="1" operator="greaterThan">
      <formula>0</formula>
    </cfRule>
  </conditionalFormatting>
  <conditionalFormatting sqref="B9">
    <cfRule type="cellIs" dxfId="123" priority="51" stopIfTrue="1" operator="greaterThan">
      <formula>0</formula>
    </cfRule>
  </conditionalFormatting>
  <conditionalFormatting sqref="B9:B14">
    <cfRule type="cellIs" dxfId="122" priority="49" stopIfTrue="1" operator="greaterThan">
      <formula>0</formula>
    </cfRule>
  </conditionalFormatting>
  <conditionalFormatting sqref="T9:T14">
    <cfRule type="cellIs" dxfId="121" priority="17" stopIfTrue="1" operator="greaterThan">
      <formula>0</formula>
    </cfRule>
  </conditionalFormatting>
  <conditionalFormatting sqref="AA9:AA14">
    <cfRule type="cellIs" dxfId="120" priority="16" stopIfTrue="1" operator="greaterThan">
      <formula>0</formula>
    </cfRule>
  </conditionalFormatting>
  <conditionalFormatting sqref="I9:I14">
    <cfRule type="cellIs" dxfId="119" priority="15" stopIfTrue="1" operator="greaterThan">
      <formula>0</formula>
    </cfRule>
  </conditionalFormatting>
  <conditionalFormatting sqref="I9:I14">
    <cfRule type="cellIs" dxfId="118" priority="14" stopIfTrue="1" operator="greaterThan">
      <formula>0</formula>
    </cfRule>
  </conditionalFormatting>
  <conditionalFormatting sqref="I9">
    <cfRule type="cellIs" dxfId="117" priority="13" stopIfTrue="1" operator="greaterThan">
      <formula>0</formula>
    </cfRule>
  </conditionalFormatting>
  <conditionalFormatting sqref="I9">
    <cfRule type="cellIs" dxfId="116" priority="12" stopIfTrue="1" operator="greaterThan">
      <formula>0</formula>
    </cfRule>
  </conditionalFormatting>
  <conditionalFormatting sqref="I9:I14">
    <cfRule type="cellIs" dxfId="115" priority="11" stopIfTrue="1" operator="greaterThan">
      <formula>0</formula>
    </cfRule>
  </conditionalFormatting>
  <conditionalFormatting sqref="P9:P14">
    <cfRule type="cellIs" dxfId="114" priority="10" stopIfTrue="1" operator="greaterThan">
      <formula>0</formula>
    </cfRule>
  </conditionalFormatting>
  <conditionalFormatting sqref="P9:P14">
    <cfRule type="cellIs" dxfId="113" priority="9" stopIfTrue="1" operator="greaterThan">
      <formula>0</formula>
    </cfRule>
  </conditionalFormatting>
  <conditionalFormatting sqref="P9">
    <cfRule type="cellIs" dxfId="112" priority="8" stopIfTrue="1" operator="greaterThan">
      <formula>0</formula>
    </cfRule>
  </conditionalFormatting>
  <conditionalFormatting sqref="P9">
    <cfRule type="cellIs" dxfId="111" priority="7" stopIfTrue="1" operator="greaterThan">
      <formula>0</formula>
    </cfRule>
  </conditionalFormatting>
  <conditionalFormatting sqref="P9:P14">
    <cfRule type="cellIs" dxfId="110" priority="6" stopIfTrue="1" operator="greaterThan">
      <formula>0</formula>
    </cfRule>
  </conditionalFormatting>
  <conditionalFormatting sqref="W9:W14">
    <cfRule type="cellIs" dxfId="109" priority="5" stopIfTrue="1" operator="greaterThan">
      <formula>0</formula>
    </cfRule>
  </conditionalFormatting>
  <conditionalFormatting sqref="W9:W14">
    <cfRule type="cellIs" dxfId="108" priority="4" stopIfTrue="1" operator="greaterThan">
      <formula>0</formula>
    </cfRule>
  </conditionalFormatting>
  <conditionalFormatting sqref="W9">
    <cfRule type="cellIs" dxfId="107" priority="3" stopIfTrue="1" operator="greaterThan">
      <formula>0</formula>
    </cfRule>
  </conditionalFormatting>
  <conditionalFormatting sqref="W9">
    <cfRule type="cellIs" dxfId="106" priority="2" stopIfTrue="1" operator="greaterThan">
      <formula>0</formula>
    </cfRule>
  </conditionalFormatting>
  <conditionalFormatting sqref="W9:W14">
    <cfRule type="cellIs" dxfId="105" priority="1" stopIfTrue="1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3366FF"/>
    <pageSetUpPr fitToPage="1"/>
  </sheetPr>
  <dimension ref="A1:AC42"/>
  <sheetViews>
    <sheetView showGridLines="0" showRowColHeaders="0" zoomScale="68" zoomScaleNormal="68" zoomScalePageLayoutView="68" workbookViewId="0">
      <pane xSplit="30" ySplit="36" topLeftCell="AP51" activePane="bottomRight" state="frozenSplit"/>
      <selection pane="topRight" activeCell="AD1" sqref="AD1"/>
      <selection pane="bottomLeft" activeCell="A37" sqref="A37"/>
      <selection pane="bottomRight" activeCell="F5" sqref="F5"/>
    </sheetView>
  </sheetViews>
  <sheetFormatPr baseColWidth="10" defaultColWidth="10.7109375" defaultRowHeight="28" x14ac:dyDescent="0"/>
  <cols>
    <col min="1" max="1" width="2.7109375" style="3" customWidth="1"/>
    <col min="2" max="2" width="7.140625" style="4" customWidth="1"/>
    <col min="3" max="3" width="14.140625" style="4" customWidth="1"/>
    <col min="4" max="4" width="5.42578125" style="4" customWidth="1"/>
    <col min="5" max="5" width="14" style="4" customWidth="1"/>
    <col min="6" max="6" width="7.140625" style="4" customWidth="1"/>
    <col min="7" max="8" width="3" style="3" customWidth="1"/>
    <col min="9" max="9" width="7.140625" style="4" customWidth="1"/>
    <col min="10" max="10" width="14.140625" style="4" customWidth="1"/>
    <col min="11" max="11" width="5.42578125" style="4" customWidth="1"/>
    <col min="12" max="12" width="14" style="168" customWidth="1"/>
    <col min="13" max="13" width="7.140625" style="4" customWidth="1"/>
    <col min="14" max="14" width="9.28515625" style="3" customWidth="1"/>
    <col min="15" max="15" width="3.5703125" style="3" customWidth="1"/>
    <col min="16" max="16" width="7.140625" style="4" customWidth="1"/>
    <col min="17" max="17" width="14.140625" style="4" customWidth="1"/>
    <col min="18" max="18" width="5.42578125" style="4" customWidth="1"/>
    <col min="19" max="19" width="14" style="4" customWidth="1"/>
    <col min="20" max="20" width="7.140625" style="4" customWidth="1"/>
    <col min="21" max="22" width="3" style="3" customWidth="1"/>
    <col min="23" max="23" width="7.140625" style="4" customWidth="1"/>
    <col min="24" max="24" width="14.140625" style="9" customWidth="1"/>
    <col min="25" max="25" width="5.42578125" style="9" customWidth="1"/>
    <col min="26" max="26" width="14" style="9" customWidth="1"/>
    <col min="27" max="27" width="7.140625" style="9" customWidth="1"/>
    <col min="28" max="28" width="3" style="22" customWidth="1"/>
    <col min="29" max="29" width="10.7109375" style="161"/>
    <col min="30" max="16384" width="10.7109375" style="5"/>
  </cols>
  <sheetData>
    <row r="1" spans="1:29" s="103" customFormat="1" ht="103" customHeight="1">
      <c r="A1" s="157"/>
      <c r="B1" s="157"/>
      <c r="C1" s="220" t="s">
        <v>140</v>
      </c>
      <c r="D1" s="220"/>
      <c r="E1" s="220"/>
      <c r="F1" s="157"/>
      <c r="G1" s="157"/>
      <c r="H1" s="157"/>
      <c r="I1" s="188" t="s">
        <v>143</v>
      </c>
      <c r="J1" s="157"/>
      <c r="K1" s="219" t="s">
        <v>142</v>
      </c>
      <c r="L1" s="219"/>
      <c r="M1" s="219"/>
      <c r="N1" s="157"/>
      <c r="O1" s="157"/>
      <c r="P1" s="157"/>
      <c r="Q1" s="220" t="s">
        <v>141</v>
      </c>
      <c r="R1" s="220"/>
      <c r="S1" s="220"/>
      <c r="T1" s="157"/>
      <c r="U1" s="157"/>
      <c r="V1" s="157"/>
      <c r="W1" s="188" t="s">
        <v>143</v>
      </c>
      <c r="X1" s="157"/>
      <c r="Y1" s="157"/>
      <c r="Z1" s="157"/>
      <c r="AA1" s="157"/>
      <c r="AB1" s="158"/>
      <c r="AC1" s="158"/>
    </row>
    <row r="2" spans="1:29" ht="18" hidden="1" customHeight="1">
      <c r="A2" s="151"/>
      <c r="B2" s="147"/>
      <c r="C2" s="147"/>
      <c r="D2" s="147"/>
      <c r="E2" s="147"/>
      <c r="F2" s="147"/>
      <c r="G2" s="152"/>
      <c r="H2" s="152"/>
      <c r="I2" s="152"/>
      <c r="J2" s="152"/>
      <c r="K2" s="147"/>
      <c r="L2" s="166"/>
      <c r="M2" s="147"/>
      <c r="N2" s="140"/>
      <c r="O2" s="140"/>
      <c r="P2" s="147"/>
      <c r="Q2" s="147"/>
      <c r="R2" s="147"/>
      <c r="S2" s="147"/>
      <c r="T2" s="147"/>
      <c r="U2" s="152"/>
      <c r="V2" s="152"/>
      <c r="W2" s="152"/>
      <c r="X2" s="147"/>
      <c r="Y2" s="147"/>
      <c r="Z2" s="147"/>
      <c r="AA2" s="147"/>
      <c r="AB2" s="140"/>
      <c r="AC2" s="152"/>
    </row>
    <row r="3" spans="1:29" s="2" customFormat="1">
      <c r="A3" s="142"/>
      <c r="B3" s="143"/>
      <c r="C3" s="141"/>
      <c r="D3" s="185" t="s">
        <v>55</v>
      </c>
      <c r="E3" s="141"/>
      <c r="F3" s="141"/>
      <c r="G3" s="142"/>
      <c r="H3" s="142"/>
      <c r="I3" s="143"/>
      <c r="J3" s="141"/>
      <c r="K3" s="141"/>
      <c r="L3" s="167"/>
      <c r="M3" s="141"/>
      <c r="N3" s="142"/>
      <c r="O3" s="142"/>
      <c r="P3" s="143"/>
      <c r="Q3" s="141"/>
      <c r="R3" s="185" t="s">
        <v>55</v>
      </c>
      <c r="S3" s="141"/>
      <c r="T3" s="141"/>
      <c r="U3" s="142"/>
      <c r="V3" s="142"/>
      <c r="W3" s="143"/>
      <c r="X3" s="141"/>
      <c r="Y3" s="141"/>
      <c r="Z3" s="141"/>
      <c r="AA3" s="141"/>
      <c r="AB3" s="142"/>
      <c r="AC3" s="160"/>
    </row>
    <row r="4" spans="1:29" ht="23" customHeight="1">
      <c r="A4" s="140"/>
      <c r="B4" s="176"/>
      <c r="C4" s="164" t="e">
        <f>' finales des1et2 '!L5</f>
        <v>#N/A</v>
      </c>
      <c r="D4" s="165"/>
      <c r="E4" s="175" t="e">
        <f>' finales des1et2 '!M5</f>
        <v>#N/A</v>
      </c>
      <c r="F4" s="176"/>
      <c r="G4" s="140"/>
      <c r="H4" s="140"/>
      <c r="I4" s="189">
        <v>1</v>
      </c>
      <c r="J4" s="172"/>
      <c r="K4" s="186" t="s">
        <v>5</v>
      </c>
      <c r="L4" s="218" t="str">
        <f>'classement final'!C3</f>
        <v/>
      </c>
      <c r="M4" s="218"/>
      <c r="N4" s="140"/>
      <c r="O4" s="140"/>
      <c r="P4" s="174"/>
      <c r="Q4" s="164" t="e">
        <f>' finales des 3et4'!L5</f>
        <v>#N/A</v>
      </c>
      <c r="R4" s="165"/>
      <c r="S4" s="175" t="e">
        <f>' finales des 3et4'!M5</f>
        <v>#N/A</v>
      </c>
      <c r="T4" s="176"/>
      <c r="U4" s="140"/>
      <c r="V4" s="140"/>
      <c r="W4" s="189">
        <v>5</v>
      </c>
      <c r="X4" s="147"/>
      <c r="Y4" s="147"/>
      <c r="Z4" s="147"/>
      <c r="AA4" s="147"/>
      <c r="AB4" s="140"/>
      <c r="AC4" s="152"/>
    </row>
    <row r="5" spans="1:29" ht="23" customHeight="1">
      <c r="A5" s="140"/>
      <c r="B5" s="176"/>
      <c r="C5" s="164" t="e">
        <f>' finales des1et2 '!L6</f>
        <v>#N/A</v>
      </c>
      <c r="D5" s="165"/>
      <c r="E5" s="175" t="e">
        <f>' finales des1et2 '!M6</f>
        <v>#N/A</v>
      </c>
      <c r="F5" s="176"/>
      <c r="G5" s="140"/>
      <c r="H5" s="140"/>
      <c r="I5" s="189">
        <v>2</v>
      </c>
      <c r="J5" s="172"/>
      <c r="K5" s="186" t="s">
        <v>6</v>
      </c>
      <c r="L5" s="218" t="str">
        <f>'classement final'!C4</f>
        <v/>
      </c>
      <c r="M5" s="218"/>
      <c r="N5" s="140"/>
      <c r="O5" s="140"/>
      <c r="P5" s="174"/>
      <c r="Q5" s="164" t="e">
        <f>' finales des 3et4'!L6</f>
        <v>#N/A</v>
      </c>
      <c r="R5" s="165"/>
      <c r="S5" s="175" t="e">
        <f>' finales des 3et4'!M6</f>
        <v>#N/A</v>
      </c>
      <c r="T5" s="176"/>
      <c r="U5" s="140"/>
      <c r="V5" s="140"/>
      <c r="W5" s="189">
        <v>6</v>
      </c>
      <c r="X5" s="147"/>
      <c r="Y5" s="147"/>
      <c r="Z5" s="147"/>
      <c r="AA5" s="147"/>
      <c r="AB5" s="140"/>
      <c r="AC5" s="152"/>
    </row>
    <row r="6" spans="1:29" ht="23" customHeight="1">
      <c r="A6" s="140"/>
      <c r="B6" s="176"/>
      <c r="C6" s="164" t="e">
        <f>' finales des1et2 '!L7</f>
        <v>#N/A</v>
      </c>
      <c r="D6" s="165"/>
      <c r="E6" s="175" t="e">
        <f>' finales des1et2 '!M7</f>
        <v>#N/A</v>
      </c>
      <c r="F6" s="176"/>
      <c r="G6" s="140"/>
      <c r="H6" s="140"/>
      <c r="I6" s="189">
        <v>3</v>
      </c>
      <c r="J6" s="172"/>
      <c r="K6" s="186" t="s">
        <v>7</v>
      </c>
      <c r="L6" s="218" t="str">
        <f>'classement final'!C5</f>
        <v/>
      </c>
      <c r="M6" s="218"/>
      <c r="N6" s="140"/>
      <c r="O6" s="140"/>
      <c r="P6" s="174"/>
      <c r="Q6" s="164" t="e">
        <f>' finales des 3et4'!L7</f>
        <v>#N/A</v>
      </c>
      <c r="R6" s="165"/>
      <c r="S6" s="175" t="e">
        <f>' finales des 3et4'!M7</f>
        <v>#N/A</v>
      </c>
      <c r="T6" s="176"/>
      <c r="U6" s="140"/>
      <c r="V6" s="140"/>
      <c r="W6" s="189">
        <v>7</v>
      </c>
      <c r="X6" s="147"/>
      <c r="Y6" s="147"/>
      <c r="Z6" s="147"/>
      <c r="AA6" s="147"/>
      <c r="AB6" s="140"/>
      <c r="AC6" s="152"/>
    </row>
    <row r="7" spans="1:29" ht="23" customHeight="1">
      <c r="A7" s="140"/>
      <c r="B7" s="176"/>
      <c r="C7" s="164" t="e">
        <f>' finales des1et2 '!L8</f>
        <v>#N/A</v>
      </c>
      <c r="D7" s="165"/>
      <c r="E7" s="175" t="e">
        <f>' finales des1et2 '!M8</f>
        <v>#N/A</v>
      </c>
      <c r="F7" s="176"/>
      <c r="G7" s="140"/>
      <c r="H7" s="140"/>
      <c r="I7" s="189">
        <v>4</v>
      </c>
      <c r="J7" s="172"/>
      <c r="K7" s="186" t="s">
        <v>8</v>
      </c>
      <c r="L7" s="218" t="str">
        <f>'classement final'!C6</f>
        <v/>
      </c>
      <c r="M7" s="218"/>
      <c r="N7" s="140"/>
      <c r="O7" s="140"/>
      <c r="P7" s="174"/>
      <c r="Q7" s="164" t="e">
        <f>' finales des 3et4'!L8</f>
        <v>#N/A</v>
      </c>
      <c r="R7" s="165"/>
      <c r="S7" s="175" t="e">
        <f>' finales des 3et4'!M8</f>
        <v>#N/A</v>
      </c>
      <c r="T7" s="176"/>
      <c r="U7" s="140"/>
      <c r="V7" s="140"/>
      <c r="W7" s="189"/>
      <c r="X7" s="147"/>
      <c r="Y7" s="147"/>
      <c r="Z7" s="147"/>
      <c r="AA7" s="147"/>
      <c r="AB7" s="140"/>
      <c r="AC7" s="152"/>
    </row>
    <row r="8" spans="1:29" s="4" customFormat="1" ht="27" customHeight="1">
      <c r="A8" s="145"/>
      <c r="B8" s="147"/>
      <c r="C8" s="147"/>
      <c r="D8" s="147"/>
      <c r="E8" s="147"/>
      <c r="F8" s="147"/>
      <c r="G8" s="147"/>
      <c r="H8" s="147"/>
      <c r="I8" s="147"/>
      <c r="J8" s="147"/>
      <c r="K8" s="186" t="s">
        <v>128</v>
      </c>
      <c r="L8" s="218" t="str">
        <f>'classement final'!C7</f>
        <v/>
      </c>
      <c r="M8" s="218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5"/>
      <c r="AC8" s="147"/>
    </row>
    <row r="9" spans="1:29" ht="26" customHeight="1">
      <c r="A9" s="140"/>
      <c r="B9" s="146"/>
      <c r="C9" s="146"/>
      <c r="D9" s="155"/>
      <c r="E9" s="146"/>
      <c r="F9" s="146"/>
      <c r="G9" s="140"/>
      <c r="H9" s="140"/>
      <c r="I9" s="173"/>
      <c r="J9" s="146"/>
      <c r="K9" s="186" t="s">
        <v>129</v>
      </c>
      <c r="L9" s="218" t="str">
        <f>'classement final'!C8</f>
        <v/>
      </c>
      <c r="M9" s="218"/>
      <c r="N9" s="140"/>
      <c r="O9" s="140"/>
      <c r="P9" s="146"/>
      <c r="Q9" s="146"/>
      <c r="R9" s="155"/>
      <c r="S9" s="146"/>
      <c r="T9" s="146"/>
      <c r="U9" s="140"/>
      <c r="V9" s="140"/>
      <c r="W9" s="146"/>
      <c r="X9" s="146"/>
      <c r="Y9" s="155"/>
      <c r="Z9" s="146"/>
      <c r="AA9" s="146"/>
      <c r="AB9" s="140"/>
      <c r="AC9" s="152"/>
    </row>
    <row r="10" spans="1:29" ht="26" customHeight="1">
      <c r="A10" s="140"/>
      <c r="B10" s="146"/>
      <c r="C10" s="146"/>
      <c r="D10" s="185" t="s">
        <v>63</v>
      </c>
      <c r="E10" s="146"/>
      <c r="F10" s="146"/>
      <c r="G10" s="140"/>
      <c r="H10" s="140"/>
      <c r="I10" s="146"/>
      <c r="J10" s="146"/>
      <c r="K10" s="186" t="s">
        <v>130</v>
      </c>
      <c r="L10" s="218" t="str">
        <f>'classement final'!C9</f>
        <v/>
      </c>
      <c r="M10" s="218"/>
      <c r="N10" s="140"/>
      <c r="O10" s="140"/>
      <c r="P10" s="146"/>
      <c r="Q10" s="146"/>
      <c r="R10" s="185" t="s">
        <v>63</v>
      </c>
      <c r="S10" s="146"/>
      <c r="T10" s="146"/>
      <c r="U10" s="140"/>
      <c r="V10" s="140"/>
      <c r="W10" s="146"/>
      <c r="X10" s="146"/>
      <c r="Y10" s="155"/>
      <c r="Z10" s="146"/>
      <c r="AA10" s="146"/>
      <c r="AB10" s="140"/>
      <c r="AC10" s="152"/>
    </row>
    <row r="11" spans="1:29" ht="26" customHeight="1">
      <c r="A11" s="140"/>
      <c r="B11" s="176"/>
      <c r="C11" s="164" t="str">
        <f>' finales des1et2 '!L9</f>
        <v/>
      </c>
      <c r="D11" s="165"/>
      <c r="E11" s="175" t="str">
        <f>' finales des1et2 '!M9</f>
        <v/>
      </c>
      <c r="F11" s="176"/>
      <c r="G11" s="140"/>
      <c r="H11" s="140"/>
      <c r="I11" s="189"/>
      <c r="J11" s="146"/>
      <c r="K11" s="186" t="s">
        <v>131</v>
      </c>
      <c r="L11" s="218" t="str">
        <f>'classement final'!C10</f>
        <v/>
      </c>
      <c r="M11" s="218"/>
      <c r="N11" s="140"/>
      <c r="O11" s="140"/>
      <c r="P11" s="174"/>
      <c r="Q11" s="164" t="str">
        <f>' finales des 3et4'!L9</f>
        <v/>
      </c>
      <c r="R11" s="165"/>
      <c r="S11" s="175" t="str">
        <f>' finales des 3et4'!M9</f>
        <v/>
      </c>
      <c r="T11" s="176"/>
      <c r="U11" s="140"/>
      <c r="V11" s="140"/>
      <c r="W11" s="189"/>
      <c r="X11" s="146"/>
      <c r="Y11" s="155"/>
      <c r="Z11" s="146"/>
      <c r="AA11" s="146"/>
      <c r="AB11" s="140"/>
      <c r="AC11" s="152"/>
    </row>
    <row r="12" spans="1:29" ht="26" customHeight="1">
      <c r="A12" s="140"/>
      <c r="B12" s="176"/>
      <c r="C12" s="164" t="str">
        <f>' finales des1et2 '!L10</f>
        <v/>
      </c>
      <c r="D12" s="165"/>
      <c r="E12" s="175" t="str">
        <f>' finales des1et2 '!M10</f>
        <v/>
      </c>
      <c r="F12" s="176"/>
      <c r="G12" s="140"/>
      <c r="H12" s="140"/>
      <c r="I12" s="189"/>
      <c r="J12" s="146"/>
      <c r="K12" s="186" t="s">
        <v>132</v>
      </c>
      <c r="L12" s="218" t="str">
        <f>'classement final'!C11</f>
        <v/>
      </c>
      <c r="M12" s="218"/>
      <c r="N12" s="140"/>
      <c r="O12" s="140"/>
      <c r="P12" s="174"/>
      <c r="Q12" s="164" t="str">
        <f>' finales des 3et4'!L10</f>
        <v/>
      </c>
      <c r="R12" s="165"/>
      <c r="S12" s="175" t="str">
        <f>' finales des 3et4'!M10</f>
        <v/>
      </c>
      <c r="T12" s="176"/>
      <c r="U12" s="140"/>
      <c r="V12" s="140"/>
      <c r="W12" s="189"/>
      <c r="X12" s="146"/>
      <c r="Y12" s="155"/>
      <c r="Z12" s="146"/>
      <c r="AA12" s="146"/>
      <c r="AB12" s="140"/>
      <c r="AC12" s="152"/>
    </row>
    <row r="13" spans="1:29" ht="26" customHeight="1">
      <c r="A13" s="140"/>
      <c r="B13" s="176"/>
      <c r="C13" s="164" t="str">
        <f>' finales des1et2 '!L11</f>
        <v/>
      </c>
      <c r="D13" s="165"/>
      <c r="E13" s="175" t="str">
        <f>' finales des1et2 '!M11</f>
        <v/>
      </c>
      <c r="F13" s="176"/>
      <c r="G13" s="140"/>
      <c r="H13" s="140"/>
      <c r="I13" s="189"/>
      <c r="J13" s="146"/>
      <c r="K13" s="186" t="s">
        <v>133</v>
      </c>
      <c r="L13" s="218" t="str">
        <f>'classement final'!C12</f>
        <v/>
      </c>
      <c r="M13" s="218"/>
      <c r="N13" s="140"/>
      <c r="O13" s="140"/>
      <c r="P13" s="174"/>
      <c r="Q13" s="164" t="str">
        <f>' finales des 3et4'!L11</f>
        <v/>
      </c>
      <c r="R13" s="165"/>
      <c r="S13" s="175" t="str">
        <f>' finales des 3et4'!M11</f>
        <v/>
      </c>
      <c r="T13" s="176"/>
      <c r="U13" s="140"/>
      <c r="V13" s="140"/>
      <c r="W13" s="189"/>
      <c r="X13" s="146"/>
      <c r="Y13" s="155"/>
      <c r="Z13" s="146"/>
      <c r="AA13" s="146"/>
      <c r="AB13" s="140"/>
      <c r="AC13" s="152"/>
    </row>
    <row r="14" spans="1:29" ht="26" customHeight="1">
      <c r="A14" s="140"/>
      <c r="B14" s="176"/>
      <c r="C14" s="164" t="str">
        <f>' finales des1et2 '!L12</f>
        <v/>
      </c>
      <c r="D14" s="165"/>
      <c r="E14" s="175" t="str">
        <f>' finales des1et2 '!M12</f>
        <v/>
      </c>
      <c r="F14" s="176"/>
      <c r="G14" s="140"/>
      <c r="H14" s="140"/>
      <c r="I14" s="189"/>
      <c r="J14" s="146"/>
      <c r="K14" s="186" t="s">
        <v>134</v>
      </c>
      <c r="L14" s="218" t="str">
        <f>'classement final'!C13</f>
        <v/>
      </c>
      <c r="M14" s="218"/>
      <c r="N14" s="140"/>
      <c r="O14" s="140"/>
      <c r="P14" s="174"/>
      <c r="Q14" s="164" t="str">
        <f>' finales des 3et4'!L12</f>
        <v/>
      </c>
      <c r="R14" s="165"/>
      <c r="S14" s="175" t="str">
        <f>' finales des 3et4'!M12</f>
        <v/>
      </c>
      <c r="T14" s="176"/>
      <c r="U14" s="140"/>
      <c r="V14" s="140"/>
      <c r="W14" s="189"/>
      <c r="X14" s="146"/>
      <c r="Y14" s="155"/>
      <c r="Z14" s="146"/>
      <c r="AA14" s="146"/>
      <c r="AB14" s="140"/>
      <c r="AC14" s="152"/>
    </row>
    <row r="15" spans="1:29" s="4" customFormat="1" ht="27" customHeight="1">
      <c r="A15" s="145"/>
      <c r="B15" s="147"/>
      <c r="C15" s="147"/>
      <c r="D15" s="147"/>
      <c r="E15" s="147"/>
      <c r="F15" s="147"/>
      <c r="G15" s="147"/>
      <c r="H15" s="147"/>
      <c r="I15" s="147"/>
      <c r="J15" s="147"/>
      <c r="K15" s="186" t="s">
        <v>135</v>
      </c>
      <c r="L15" s="218" t="str">
        <f>'classement final'!C14</f>
        <v/>
      </c>
      <c r="M15" s="218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5"/>
      <c r="AC15" s="147"/>
    </row>
    <row r="16" spans="1:29" ht="26" customHeight="1">
      <c r="A16" s="140"/>
      <c r="B16" s="146"/>
      <c r="C16" s="146"/>
      <c r="D16" s="155"/>
      <c r="E16" s="146"/>
      <c r="F16" s="146"/>
      <c r="G16" s="140"/>
      <c r="H16" s="140"/>
      <c r="I16" s="146"/>
      <c r="J16" s="146"/>
      <c r="K16" s="186" t="s">
        <v>136</v>
      </c>
      <c r="L16" s="218" t="str">
        <f>'classement final'!C15</f>
        <v/>
      </c>
      <c r="M16" s="218"/>
      <c r="N16" s="140"/>
      <c r="O16" s="140"/>
      <c r="P16" s="146"/>
      <c r="Q16" s="146"/>
      <c r="R16" s="155"/>
      <c r="S16" s="146"/>
      <c r="T16" s="146"/>
      <c r="U16" s="140"/>
      <c r="V16" s="140"/>
      <c r="W16" s="146"/>
      <c r="X16" s="146"/>
      <c r="Y16" s="155"/>
      <c r="Z16" s="146"/>
      <c r="AA16" s="146"/>
      <c r="AB16" s="140"/>
      <c r="AC16" s="152"/>
    </row>
    <row r="17" spans="1:29" ht="26" customHeight="1">
      <c r="A17" s="140"/>
      <c r="B17" s="146"/>
      <c r="C17" s="146"/>
      <c r="D17" s="185" t="s">
        <v>72</v>
      </c>
      <c r="E17" s="146"/>
      <c r="F17" s="146"/>
      <c r="G17" s="140"/>
      <c r="H17" s="140"/>
      <c r="I17" s="146"/>
      <c r="J17" s="146"/>
      <c r="K17" s="186" t="s">
        <v>137</v>
      </c>
      <c r="L17" s="218" t="str">
        <f>'classement final'!C16</f>
        <v/>
      </c>
      <c r="M17" s="218"/>
      <c r="N17" s="140"/>
      <c r="O17" s="140"/>
      <c r="P17" s="146"/>
      <c r="Q17" s="146"/>
      <c r="R17" s="185" t="s">
        <v>72</v>
      </c>
      <c r="S17" s="146"/>
      <c r="T17" s="146"/>
      <c r="U17" s="140"/>
      <c r="V17" s="140"/>
      <c r="W17" s="146"/>
      <c r="X17" s="146"/>
      <c r="Y17" s="155"/>
      <c r="Z17" s="146"/>
      <c r="AA17" s="146"/>
      <c r="AB17" s="140"/>
      <c r="AC17" s="152"/>
    </row>
    <row r="18" spans="1:29" ht="26" customHeight="1">
      <c r="A18" s="140"/>
      <c r="B18" s="176"/>
      <c r="C18" s="164" t="str">
        <f>' finales des1et2 '!L13</f>
        <v/>
      </c>
      <c r="D18" s="165"/>
      <c r="E18" s="175" t="str">
        <f>' finales des1et2 '!M13</f>
        <v/>
      </c>
      <c r="F18" s="176"/>
      <c r="G18" s="140"/>
      <c r="H18" s="140"/>
      <c r="I18" s="189"/>
      <c r="J18" s="146"/>
      <c r="K18" s="186" t="s">
        <v>138</v>
      </c>
      <c r="L18" s="218" t="str">
        <f>'classement final'!C17</f>
        <v/>
      </c>
      <c r="M18" s="218"/>
      <c r="N18" s="140"/>
      <c r="O18" s="140"/>
      <c r="P18" s="174"/>
      <c r="Q18" s="164" t="str">
        <f>' finales des 3et4'!L13</f>
        <v/>
      </c>
      <c r="R18" s="165"/>
      <c r="S18" s="175" t="str">
        <f>' finales des 3et4'!M13</f>
        <v/>
      </c>
      <c r="T18" s="176"/>
      <c r="U18" s="140"/>
      <c r="V18" s="140"/>
      <c r="W18" s="189"/>
      <c r="X18" s="146"/>
      <c r="Y18" s="155"/>
      <c r="Z18" s="146"/>
      <c r="AA18" s="146"/>
      <c r="AB18" s="140"/>
      <c r="AC18" s="152"/>
    </row>
    <row r="19" spans="1:29" ht="26" customHeight="1">
      <c r="A19" s="140"/>
      <c r="B19" s="176"/>
      <c r="C19" s="164" t="str">
        <f>' finales des1et2 '!L14</f>
        <v/>
      </c>
      <c r="D19" s="165"/>
      <c r="E19" s="175" t="str">
        <f>' finales des1et2 '!M14</f>
        <v/>
      </c>
      <c r="F19" s="176"/>
      <c r="G19" s="140"/>
      <c r="H19" s="140"/>
      <c r="I19" s="189"/>
      <c r="J19" s="146"/>
      <c r="K19" s="186" t="s">
        <v>139</v>
      </c>
      <c r="L19" s="218" t="str">
        <f>'classement final'!C18</f>
        <v/>
      </c>
      <c r="M19" s="218"/>
      <c r="N19" s="140"/>
      <c r="O19" s="140"/>
      <c r="P19" s="174"/>
      <c r="Q19" s="164" t="str">
        <f>' finales des 3et4'!L14</f>
        <v/>
      </c>
      <c r="R19" s="165"/>
      <c r="S19" s="175" t="str">
        <f>' finales des 3et4'!M14</f>
        <v/>
      </c>
      <c r="T19" s="176"/>
      <c r="U19" s="140"/>
      <c r="V19" s="140"/>
      <c r="W19" s="189"/>
      <c r="X19" s="146"/>
      <c r="Y19" s="155"/>
      <c r="Z19" s="146"/>
      <c r="AA19" s="146"/>
      <c r="AB19" s="140"/>
      <c r="AC19" s="152"/>
    </row>
    <row r="20" spans="1:29" ht="26" customHeight="1">
      <c r="A20" s="140"/>
      <c r="B20" s="176"/>
      <c r="C20" s="164" t="str">
        <f>' finales des1et2 '!L15</f>
        <v/>
      </c>
      <c r="D20" s="165"/>
      <c r="E20" s="175" t="str">
        <f>' finales des1et2 '!M15</f>
        <v/>
      </c>
      <c r="F20" s="176"/>
      <c r="G20" s="140"/>
      <c r="H20" s="140"/>
      <c r="I20" s="189"/>
      <c r="J20" s="146"/>
      <c r="K20" s="155"/>
      <c r="L20" s="166"/>
      <c r="M20" s="146"/>
      <c r="N20" s="140"/>
      <c r="O20" s="140"/>
      <c r="P20" s="174"/>
      <c r="Q20" s="164" t="str">
        <f>' finales des 3et4'!L15</f>
        <v/>
      </c>
      <c r="R20" s="165"/>
      <c r="S20" s="175" t="str">
        <f>' finales des 3et4'!M15</f>
        <v/>
      </c>
      <c r="T20" s="176"/>
      <c r="U20" s="140"/>
      <c r="V20" s="140"/>
      <c r="W20" s="189"/>
      <c r="X20" s="146"/>
      <c r="Y20" s="155"/>
      <c r="Z20" s="146"/>
      <c r="AA20" s="146"/>
      <c r="AB20" s="140"/>
      <c r="AC20" s="152"/>
    </row>
    <row r="21" spans="1:29" ht="26" customHeight="1">
      <c r="A21" s="140"/>
      <c r="B21" s="176"/>
      <c r="C21" s="164" t="str">
        <f>' finales des1et2 '!L16</f>
        <v/>
      </c>
      <c r="D21" s="165"/>
      <c r="E21" s="175" t="str">
        <f>' finales des1et2 '!M16</f>
        <v/>
      </c>
      <c r="F21" s="176"/>
      <c r="G21" s="140"/>
      <c r="H21" s="140"/>
      <c r="I21" s="189"/>
      <c r="J21" s="146"/>
      <c r="K21" s="155"/>
      <c r="L21" s="166"/>
      <c r="M21" s="146"/>
      <c r="N21" s="140"/>
      <c r="O21" s="140"/>
      <c r="P21" s="174"/>
      <c r="Q21" s="164" t="str">
        <f>' finales des 3et4'!L16</f>
        <v/>
      </c>
      <c r="R21" s="165"/>
      <c r="S21" s="175" t="str">
        <f>' finales des 3et4'!M16</f>
        <v/>
      </c>
      <c r="T21" s="176"/>
      <c r="U21" s="140"/>
      <c r="V21" s="140"/>
      <c r="W21" s="189"/>
      <c r="X21" s="146"/>
      <c r="Y21" s="155"/>
      <c r="Z21" s="146"/>
      <c r="AA21" s="146"/>
      <c r="AB21" s="140"/>
      <c r="AC21" s="152"/>
    </row>
    <row r="22" spans="1:29">
      <c r="A22" s="22"/>
    </row>
    <row r="23" spans="1:29">
      <c r="A23" s="22"/>
    </row>
    <row r="24" spans="1:29" s="9" customFormat="1" ht="20.25" customHeight="1">
      <c r="A24" s="145"/>
      <c r="B24" s="146"/>
      <c r="C24" s="146"/>
      <c r="D24" s="146"/>
      <c r="E24" s="148"/>
      <c r="F24" s="148"/>
      <c r="G24" s="145"/>
      <c r="H24" s="145"/>
      <c r="I24" s="146"/>
      <c r="J24" s="146"/>
      <c r="K24" s="146"/>
      <c r="L24" s="166"/>
      <c r="M24" s="148"/>
      <c r="N24" s="145"/>
      <c r="O24" s="145"/>
      <c r="P24" s="146"/>
      <c r="Q24" s="146"/>
      <c r="R24" s="146"/>
      <c r="S24" s="148"/>
      <c r="T24" s="148"/>
      <c r="U24" s="145"/>
      <c r="V24" s="145"/>
      <c r="W24" s="146"/>
      <c r="X24" s="146"/>
      <c r="Y24" s="146"/>
      <c r="Z24" s="148"/>
      <c r="AA24" s="148"/>
      <c r="AB24" s="145"/>
      <c r="AC24" s="147"/>
    </row>
    <row r="25" spans="1:29" s="12" customFormat="1" ht="6.75" customHeight="1">
      <c r="A25" s="149"/>
      <c r="B25" s="147"/>
      <c r="C25" s="146"/>
      <c r="D25" s="146"/>
      <c r="E25" s="146"/>
      <c r="F25" s="147"/>
      <c r="G25" s="144"/>
      <c r="H25" s="149"/>
      <c r="I25" s="147"/>
      <c r="J25" s="146"/>
      <c r="K25" s="146"/>
      <c r="L25" s="166"/>
      <c r="M25" s="147"/>
      <c r="N25" s="145"/>
      <c r="O25" s="149"/>
      <c r="P25" s="147"/>
      <c r="Q25" s="146"/>
      <c r="R25" s="146"/>
      <c r="S25" s="146"/>
      <c r="T25" s="147"/>
      <c r="U25" s="144"/>
      <c r="V25" s="149"/>
      <c r="W25" s="147"/>
      <c r="X25" s="146"/>
      <c r="Y25" s="146"/>
      <c r="Z25" s="146"/>
      <c r="AA25" s="147"/>
      <c r="AB25" s="145"/>
      <c r="AC25" s="150"/>
    </row>
    <row r="26" spans="1:29" ht="15.75" customHeight="1">
      <c r="A26" s="140"/>
      <c r="B26" s="147"/>
      <c r="C26" s="141"/>
      <c r="D26" s="141"/>
      <c r="E26" s="141"/>
      <c r="F26" s="147"/>
      <c r="G26" s="145"/>
      <c r="H26" s="140"/>
      <c r="I26" s="147"/>
      <c r="J26" s="141"/>
      <c r="K26" s="141"/>
      <c r="L26" s="167"/>
      <c r="M26" s="147"/>
      <c r="N26" s="145"/>
      <c r="O26" s="140"/>
      <c r="P26" s="147"/>
      <c r="Q26" s="141"/>
      <c r="R26" s="141"/>
      <c r="S26" s="141"/>
      <c r="T26" s="147"/>
      <c r="U26" s="145"/>
      <c r="V26" s="140"/>
      <c r="W26" s="147"/>
      <c r="X26" s="141"/>
      <c r="Y26" s="141"/>
      <c r="Z26" s="141"/>
      <c r="AA26" s="147"/>
      <c r="AB26" s="145"/>
      <c r="AC26" s="152"/>
    </row>
    <row r="27" spans="1:29" ht="7.5" customHeight="1">
      <c r="A27" s="140"/>
      <c r="B27" s="147"/>
      <c r="C27" s="147"/>
      <c r="D27" s="147"/>
      <c r="E27" s="147"/>
      <c r="F27" s="147"/>
      <c r="G27" s="149"/>
      <c r="H27" s="140"/>
      <c r="I27" s="147"/>
      <c r="J27" s="147"/>
      <c r="K27" s="147"/>
      <c r="L27" s="166"/>
      <c r="M27" s="147"/>
      <c r="N27" s="149"/>
      <c r="O27" s="140"/>
      <c r="P27" s="147"/>
      <c r="Q27" s="147"/>
      <c r="R27" s="147"/>
      <c r="S27" s="147"/>
      <c r="T27" s="147"/>
      <c r="U27" s="149"/>
      <c r="V27" s="140"/>
      <c r="W27" s="147"/>
      <c r="X27" s="147"/>
      <c r="Y27" s="147"/>
      <c r="Z27" s="147"/>
      <c r="AA27" s="147"/>
      <c r="AB27" s="149"/>
      <c r="AC27" s="152"/>
    </row>
    <row r="28" spans="1:29" ht="24" customHeight="1">
      <c r="A28" s="140"/>
      <c r="B28" s="147"/>
      <c r="C28" s="147"/>
      <c r="D28" s="147"/>
      <c r="E28" s="147"/>
      <c r="F28" s="146"/>
      <c r="G28" s="153"/>
      <c r="H28" s="140"/>
      <c r="I28" s="147"/>
      <c r="J28" s="147"/>
      <c r="K28" s="147"/>
      <c r="L28" s="166"/>
      <c r="M28" s="146"/>
      <c r="N28" s="145"/>
      <c r="O28" s="140"/>
      <c r="P28" s="147"/>
      <c r="Q28" s="147"/>
      <c r="R28" s="147"/>
      <c r="S28" s="147"/>
      <c r="T28" s="146"/>
      <c r="U28" s="153"/>
      <c r="V28" s="140"/>
      <c r="W28" s="147"/>
      <c r="X28" s="147"/>
      <c r="Y28" s="147"/>
      <c r="Z28" s="147"/>
      <c r="AA28" s="146"/>
      <c r="AB28" s="153"/>
      <c r="AC28" s="152"/>
    </row>
    <row r="29" spans="1:29" ht="24" customHeight="1">
      <c r="A29" s="140"/>
      <c r="B29" s="147"/>
      <c r="C29" s="147"/>
      <c r="D29" s="147"/>
      <c r="E29" s="147"/>
      <c r="F29" s="146"/>
      <c r="G29" s="153"/>
      <c r="H29" s="140"/>
      <c r="I29" s="147"/>
      <c r="J29" s="147"/>
      <c r="K29" s="147"/>
      <c r="L29" s="166"/>
      <c r="M29" s="146"/>
      <c r="N29" s="145"/>
      <c r="O29" s="140"/>
      <c r="P29" s="147"/>
      <c r="Q29" s="147"/>
      <c r="R29" s="147"/>
      <c r="S29" s="147"/>
      <c r="T29" s="146"/>
      <c r="U29" s="153"/>
      <c r="V29" s="140"/>
      <c r="W29" s="147"/>
      <c r="X29" s="147"/>
      <c r="Y29" s="147"/>
      <c r="Z29" s="147"/>
      <c r="AA29" s="146"/>
      <c r="AB29" s="153"/>
      <c r="AC29" s="152"/>
    </row>
    <row r="30" spans="1:29" ht="24" customHeight="1">
      <c r="A30" s="140"/>
      <c r="B30" s="147"/>
      <c r="C30" s="147"/>
      <c r="D30" s="147"/>
      <c r="E30" s="147"/>
      <c r="F30" s="146"/>
      <c r="G30" s="153"/>
      <c r="H30" s="140"/>
      <c r="I30" s="147"/>
      <c r="J30" s="147"/>
      <c r="K30" s="147"/>
      <c r="L30" s="166"/>
      <c r="M30" s="146"/>
      <c r="N30" s="145"/>
      <c r="O30" s="140"/>
      <c r="P30" s="147"/>
      <c r="Q30" s="147"/>
      <c r="R30" s="147"/>
      <c r="S30" s="147"/>
      <c r="T30" s="146"/>
      <c r="U30" s="153"/>
      <c r="V30" s="140"/>
      <c r="W30" s="147"/>
      <c r="X30" s="147"/>
      <c r="Y30" s="147"/>
      <c r="Z30" s="147"/>
      <c r="AA30" s="146"/>
      <c r="AB30" s="153"/>
      <c r="AC30" s="152"/>
    </row>
    <row r="31" spans="1:29" ht="24" customHeight="1">
      <c r="A31" s="140"/>
      <c r="B31" s="147"/>
      <c r="C31" s="147"/>
      <c r="D31" s="147"/>
      <c r="E31" s="147"/>
      <c r="F31" s="146"/>
      <c r="G31" s="153"/>
      <c r="H31" s="140"/>
      <c r="I31" s="147"/>
      <c r="J31" s="147"/>
      <c r="K31" s="147"/>
      <c r="L31" s="166"/>
      <c r="M31" s="146"/>
      <c r="N31" s="145"/>
      <c r="O31" s="140"/>
      <c r="P31" s="147"/>
      <c r="Q31" s="147"/>
      <c r="R31" s="147"/>
      <c r="S31" s="147"/>
      <c r="T31" s="146"/>
      <c r="U31" s="153"/>
      <c r="V31" s="140"/>
      <c r="W31" s="147"/>
      <c r="X31" s="147"/>
      <c r="Y31" s="147"/>
      <c r="Z31" s="147"/>
      <c r="AA31" s="146"/>
      <c r="AB31" s="153"/>
      <c r="AC31" s="152"/>
    </row>
    <row r="32" spans="1:29" ht="11.25" customHeight="1">
      <c r="A32" s="140"/>
      <c r="B32" s="147"/>
      <c r="C32" s="147"/>
      <c r="D32" s="147"/>
      <c r="E32" s="147"/>
      <c r="F32" s="147"/>
      <c r="G32" s="154"/>
      <c r="H32" s="140"/>
      <c r="I32" s="147"/>
      <c r="J32" s="147"/>
      <c r="K32" s="147"/>
      <c r="L32" s="166"/>
      <c r="M32" s="147"/>
      <c r="N32" s="154"/>
      <c r="O32" s="140"/>
      <c r="P32" s="147"/>
      <c r="Q32" s="147"/>
      <c r="R32" s="147"/>
      <c r="S32" s="147"/>
      <c r="T32" s="147"/>
      <c r="U32" s="154"/>
      <c r="V32" s="140"/>
      <c r="W32" s="147"/>
      <c r="X32" s="147"/>
      <c r="Y32" s="147"/>
      <c r="Z32" s="147"/>
      <c r="AA32" s="147"/>
      <c r="AB32" s="154"/>
      <c r="AC32" s="152"/>
    </row>
    <row r="33" spans="1:29" ht="6.75" customHeight="1">
      <c r="A33" s="140"/>
      <c r="B33" s="147"/>
      <c r="C33" s="147"/>
      <c r="D33" s="147"/>
      <c r="E33" s="147"/>
      <c r="F33" s="147"/>
      <c r="G33" s="140"/>
      <c r="H33" s="140"/>
      <c r="I33" s="147"/>
      <c r="J33" s="147"/>
      <c r="K33" s="147"/>
      <c r="L33" s="166"/>
      <c r="M33" s="147"/>
      <c r="N33" s="140"/>
      <c r="O33" s="140"/>
      <c r="P33" s="147"/>
      <c r="Q33" s="147"/>
      <c r="R33" s="147"/>
      <c r="S33" s="147"/>
      <c r="T33" s="147"/>
      <c r="U33" s="140"/>
      <c r="V33" s="140"/>
      <c r="W33" s="147"/>
      <c r="X33" s="147"/>
      <c r="Y33" s="147"/>
      <c r="Z33" s="147"/>
      <c r="AA33" s="147"/>
      <c r="AB33" s="140"/>
      <c r="AC33" s="152"/>
    </row>
    <row r="34" spans="1:29" s="21" customFormat="1">
      <c r="A34" s="159"/>
      <c r="B34" s="159"/>
      <c r="C34" s="159"/>
      <c r="D34" s="159"/>
      <c r="E34" s="162"/>
      <c r="F34" s="159"/>
      <c r="G34" s="159"/>
      <c r="H34" s="159"/>
      <c r="I34" s="159"/>
      <c r="J34" s="159"/>
      <c r="K34" s="159"/>
      <c r="L34" s="190"/>
      <c r="M34" s="159"/>
      <c r="N34" s="159"/>
      <c r="O34" s="159"/>
      <c r="P34" s="159"/>
      <c r="Q34" s="159"/>
      <c r="R34" s="159"/>
      <c r="S34" s="162"/>
      <c r="T34" s="159"/>
      <c r="U34" s="159"/>
      <c r="V34" s="159"/>
      <c r="W34" s="159"/>
      <c r="X34" s="159"/>
      <c r="Y34" s="159"/>
      <c r="Z34" s="162"/>
      <c r="AA34" s="159"/>
      <c r="AB34" s="159"/>
      <c r="AC34" s="159"/>
    </row>
    <row r="35" spans="1:29" s="21" customFormat="1">
      <c r="A35" s="159"/>
      <c r="B35" s="159"/>
      <c r="C35" s="159"/>
      <c r="D35" s="159"/>
      <c r="E35" s="162"/>
      <c r="F35" s="159"/>
      <c r="G35" s="159"/>
      <c r="H35" s="159"/>
      <c r="I35" s="159"/>
      <c r="J35" s="159"/>
      <c r="K35" s="159"/>
      <c r="L35" s="190"/>
      <c r="M35" s="159"/>
      <c r="N35" s="159"/>
      <c r="O35" s="159"/>
      <c r="P35" s="159"/>
      <c r="Q35" s="159"/>
      <c r="R35" s="159"/>
      <c r="S35" s="162"/>
      <c r="T35" s="159"/>
      <c r="U35" s="159"/>
      <c r="V35" s="159"/>
      <c r="W35" s="159"/>
      <c r="X35" s="159"/>
      <c r="Y35" s="159"/>
      <c r="Z35" s="162"/>
      <c r="AA35" s="159"/>
      <c r="AB35" s="159"/>
      <c r="AC35" s="159"/>
    </row>
    <row r="36" spans="1:29" s="117" customFormat="1" ht="34" customHeight="1">
      <c r="B36" s="117" t="s">
        <v>110</v>
      </c>
      <c r="L36" s="169"/>
      <c r="M36" s="118"/>
      <c r="N36" s="118"/>
      <c r="O36" s="115"/>
      <c r="P36" s="115"/>
      <c r="Q36" s="115"/>
      <c r="R36" s="115"/>
      <c r="S36" s="115"/>
      <c r="T36" s="115"/>
    </row>
    <row r="37" spans="1:29" s="119" customFormat="1" ht="26" customHeight="1">
      <c r="B37" s="114"/>
      <c r="C37" s="156" t="s">
        <v>10</v>
      </c>
      <c r="D37" s="156"/>
      <c r="E37" s="156"/>
      <c r="F37" s="114"/>
      <c r="G37" s="114"/>
      <c r="I37" s="114"/>
      <c r="J37" s="156" t="s">
        <v>11</v>
      </c>
      <c r="K37" s="156"/>
      <c r="L37" s="170"/>
      <c r="M37" s="114"/>
      <c r="N37" s="114"/>
      <c r="P37" s="114"/>
      <c r="Q37" s="156" t="s">
        <v>12</v>
      </c>
      <c r="R37" s="156"/>
      <c r="S37" s="156"/>
      <c r="T37" s="114"/>
      <c r="U37" s="114"/>
      <c r="W37" s="114"/>
      <c r="X37" s="156" t="s">
        <v>16</v>
      </c>
      <c r="Y37" s="156"/>
      <c r="Z37" s="156"/>
      <c r="AA37" s="114"/>
      <c r="AB37" s="115"/>
    </row>
    <row r="38" spans="1:29" s="119" customFormat="1" ht="27" customHeight="1">
      <c r="B38" s="120" t="s">
        <v>5</v>
      </c>
      <c r="C38" s="114" t="e">
        <f>INDEX(C$28:E$31,MATCH(G38,F$28:F$31,0),1)</f>
        <v>#N/A</v>
      </c>
      <c r="D38" s="114"/>
      <c r="E38" s="114"/>
      <c r="F38" s="138"/>
      <c r="G38" s="116">
        <v>1</v>
      </c>
      <c r="I38" s="120" t="s">
        <v>5</v>
      </c>
      <c r="J38" s="114" t="e">
        <f>INDEX(J$28:L$31,MATCH(N38,M$28:M$31,0),1)</f>
        <v>#N/A</v>
      </c>
      <c r="K38" s="114"/>
      <c r="L38" s="171"/>
      <c r="M38" s="138"/>
      <c r="N38" s="116">
        <v>1</v>
      </c>
      <c r="P38" s="120" t="s">
        <v>5</v>
      </c>
      <c r="Q38" s="114" t="e">
        <f>INDEX(Q$28:S$31,MATCH(U38,T$28:T$31,0),1)</f>
        <v>#N/A</v>
      </c>
      <c r="R38" s="114"/>
      <c r="S38" s="114"/>
      <c r="T38" s="138"/>
      <c r="U38" s="116">
        <v>1</v>
      </c>
      <c r="W38" s="120" t="s">
        <v>5</v>
      </c>
      <c r="X38" s="114" t="e">
        <f>INDEX(X$28:Z$31,MATCH(AB38,AA$28:AA$31,0),1)</f>
        <v>#N/A</v>
      </c>
      <c r="Y38" s="114"/>
      <c r="Z38" s="114"/>
      <c r="AA38" s="138"/>
      <c r="AB38" s="116">
        <v>1</v>
      </c>
    </row>
    <row r="39" spans="1:29" s="119" customFormat="1" ht="27" customHeight="1">
      <c r="B39" s="120" t="s">
        <v>6</v>
      </c>
      <c r="C39" s="114" t="e">
        <f>INDEX(C$28:E$31,MATCH(G39,F$28:F$31,0),1)</f>
        <v>#N/A</v>
      </c>
      <c r="D39" s="114"/>
      <c r="E39" s="114"/>
      <c r="F39" s="138"/>
      <c r="G39" s="116">
        <v>2</v>
      </c>
      <c r="I39" s="120" t="s">
        <v>6</v>
      </c>
      <c r="J39" s="114" t="e">
        <f>INDEX(J$28:L$31,MATCH(N39,M$28:M$31,0),1)</f>
        <v>#N/A</v>
      </c>
      <c r="K39" s="114"/>
      <c r="L39" s="171"/>
      <c r="M39" s="138"/>
      <c r="N39" s="116">
        <v>2</v>
      </c>
      <c r="P39" s="120" t="s">
        <v>6</v>
      </c>
      <c r="Q39" s="114" t="e">
        <f>INDEX(Q$28:S$31,MATCH(U39,T$28:T$31,0),1)</f>
        <v>#N/A</v>
      </c>
      <c r="R39" s="114"/>
      <c r="S39" s="114"/>
      <c r="T39" s="138"/>
      <c r="U39" s="116">
        <v>2</v>
      </c>
      <c r="W39" s="120" t="s">
        <v>6</v>
      </c>
      <c r="X39" s="114" t="e">
        <f>INDEX(X$28:Z$31,MATCH(AB39,AA$28:AA$31,0),1)</f>
        <v>#N/A</v>
      </c>
      <c r="Y39" s="114"/>
      <c r="Z39" s="114"/>
      <c r="AA39" s="138"/>
      <c r="AB39" s="116">
        <v>2</v>
      </c>
    </row>
    <row r="40" spans="1:29" s="119" customFormat="1" ht="27" customHeight="1">
      <c r="B40" s="120" t="s">
        <v>7</v>
      </c>
      <c r="C40" s="114" t="e">
        <f>INDEX(C$28:E$31,MATCH(G40,F$28:F$31,0),1)</f>
        <v>#N/A</v>
      </c>
      <c r="D40" s="114"/>
      <c r="E40" s="114"/>
      <c r="F40" s="138"/>
      <c r="G40" s="116">
        <v>3</v>
      </c>
      <c r="I40" s="120" t="s">
        <v>7</v>
      </c>
      <c r="J40" s="114" t="e">
        <f>INDEX(J$28:L$31,MATCH(N40,M$28:M$31,0),1)</f>
        <v>#N/A</v>
      </c>
      <c r="K40" s="114"/>
      <c r="L40" s="171"/>
      <c r="M40" s="138"/>
      <c r="N40" s="116">
        <v>3</v>
      </c>
      <c r="P40" s="120" t="s">
        <v>7</v>
      </c>
      <c r="Q40" s="114" t="e">
        <f>INDEX(Q$28:S$31,MATCH(U40,T$28:T$31,0),1)</f>
        <v>#N/A</v>
      </c>
      <c r="R40" s="114"/>
      <c r="S40" s="114"/>
      <c r="T40" s="138"/>
      <c r="U40" s="116">
        <v>3</v>
      </c>
      <c r="W40" s="120" t="s">
        <v>7</v>
      </c>
      <c r="X40" s="114" t="e">
        <f>INDEX(X$28:Z$31,MATCH(AB40,AA$28:AA$31,0),1)</f>
        <v>#N/A</v>
      </c>
      <c r="Y40" s="114"/>
      <c r="Z40" s="114"/>
      <c r="AA40" s="138"/>
      <c r="AB40" s="116">
        <v>3</v>
      </c>
    </row>
    <row r="41" spans="1:29" s="119" customFormat="1" ht="27" customHeight="1">
      <c r="B41" s="120" t="s">
        <v>8</v>
      </c>
      <c r="C41" s="114" t="e">
        <f>INDEX(C$28:E$31,MATCH(G41,F$28:F$31,0),1)</f>
        <v>#N/A</v>
      </c>
      <c r="D41" s="114"/>
      <c r="E41" s="114"/>
      <c r="F41" s="138"/>
      <c r="G41" s="116">
        <v>4</v>
      </c>
      <c r="I41" s="120" t="s">
        <v>8</v>
      </c>
      <c r="J41" s="114" t="e">
        <f>INDEX(J$28:L$31,MATCH(N41,M$28:M$31,0),1)</f>
        <v>#N/A</v>
      </c>
      <c r="K41" s="114"/>
      <c r="L41" s="171"/>
      <c r="M41" s="138"/>
      <c r="N41" s="116">
        <v>4</v>
      </c>
      <c r="P41" s="120" t="s">
        <v>8</v>
      </c>
      <c r="Q41" s="114" t="e">
        <f>INDEX(Q$28:S$31,MATCH(U41,T$28:T$31,0),1)</f>
        <v>#N/A</v>
      </c>
      <c r="R41" s="114"/>
      <c r="S41" s="114"/>
      <c r="T41" s="138"/>
      <c r="U41" s="116">
        <v>4</v>
      </c>
      <c r="W41" s="120" t="s">
        <v>8</v>
      </c>
      <c r="X41" s="114" t="e">
        <f>INDEX(X$28:Z$31,MATCH(AB41,AA$28:AA$31,0),1)</f>
        <v>#N/A</v>
      </c>
      <c r="Y41" s="114"/>
      <c r="Z41" s="114"/>
      <c r="AA41" s="138"/>
      <c r="AB41" s="116">
        <v>4</v>
      </c>
    </row>
    <row r="42" spans="1:29" s="119" customFormat="1">
      <c r="B42" s="114"/>
      <c r="C42" s="114"/>
      <c r="D42" s="114"/>
      <c r="E42" s="114"/>
      <c r="F42" s="114"/>
      <c r="I42" s="114"/>
      <c r="J42" s="114"/>
      <c r="K42" s="114"/>
      <c r="L42" s="171"/>
      <c r="M42" s="114"/>
      <c r="P42" s="114"/>
      <c r="Q42" s="114"/>
      <c r="R42" s="114"/>
      <c r="S42" s="114"/>
      <c r="T42" s="114"/>
      <c r="W42" s="114"/>
      <c r="X42" s="114"/>
      <c r="Y42" s="114"/>
      <c r="Z42" s="114"/>
      <c r="AA42" s="114"/>
    </row>
  </sheetData>
  <sheetProtection sheet="1" objects="1" scenarios="1" selectLockedCells="1"/>
  <mergeCells count="19">
    <mergeCell ref="C1:E1"/>
    <mergeCell ref="Q1:S1"/>
    <mergeCell ref="L4:M4"/>
    <mergeCell ref="L5:M5"/>
    <mergeCell ref="L6:M6"/>
    <mergeCell ref="L17:M17"/>
    <mergeCell ref="L18:M18"/>
    <mergeCell ref="L19:M19"/>
    <mergeCell ref="K1:M1"/>
    <mergeCell ref="L12:M12"/>
    <mergeCell ref="L13:M13"/>
    <mergeCell ref="L14:M14"/>
    <mergeCell ref="L15:M15"/>
    <mergeCell ref="L16:M16"/>
    <mergeCell ref="L7:M7"/>
    <mergeCell ref="L8:M8"/>
    <mergeCell ref="L9:M9"/>
    <mergeCell ref="L10:M10"/>
    <mergeCell ref="L11:M11"/>
  </mergeCells>
  <conditionalFormatting sqref="F9:F10">
    <cfRule type="cellIs" dxfId="104" priority="603" stopIfTrue="1" operator="greaterThan">
      <formula>0</formula>
    </cfRule>
  </conditionalFormatting>
  <conditionalFormatting sqref="T9:T10">
    <cfRule type="cellIs" dxfId="103" priority="601" stopIfTrue="1" operator="greaterThan">
      <formula>0</formula>
    </cfRule>
  </conditionalFormatting>
  <conditionalFormatting sqref="AA9:AA14">
    <cfRule type="cellIs" dxfId="102" priority="600" stopIfTrue="1" operator="greaterThan">
      <formula>0</formula>
    </cfRule>
  </conditionalFormatting>
  <conditionalFormatting sqref="B9:B10">
    <cfRule type="cellIs" dxfId="101" priority="597" stopIfTrue="1" operator="greaterThan">
      <formula>0</formula>
    </cfRule>
  </conditionalFormatting>
  <conditionalFormatting sqref="G28:G31 AB29:AB31">
    <cfRule type="expression" dxfId="100" priority="596">
      <formula>E16&gt;1</formula>
    </cfRule>
  </conditionalFormatting>
  <conditionalFormatting sqref="AB28">
    <cfRule type="expression" dxfId="99" priority="595">
      <formula>Z16&gt;1</formula>
    </cfRule>
  </conditionalFormatting>
  <conditionalFormatting sqref="P9:P10">
    <cfRule type="cellIs" dxfId="98" priority="593" stopIfTrue="1" operator="greaterThan">
      <formula>0</formula>
    </cfRule>
  </conditionalFormatting>
  <conditionalFormatting sqref="T28:T31">
    <cfRule type="expression" dxfId="97" priority="592">
      <formula>T28="?"</formula>
    </cfRule>
  </conditionalFormatting>
  <conditionalFormatting sqref="T28:T31 M28:M31 F28:F31 AA28:AA31">
    <cfRule type="expression" dxfId="96" priority="591">
      <formula>E16=1</formula>
    </cfRule>
  </conditionalFormatting>
  <conditionalFormatting sqref="M28:M31">
    <cfRule type="expression" dxfId="95" priority="590">
      <formula>M28="?"</formula>
    </cfRule>
  </conditionalFormatting>
  <conditionalFormatting sqref="F28:F31">
    <cfRule type="expression" dxfId="94" priority="588">
      <formula>F28="?"</formula>
    </cfRule>
  </conditionalFormatting>
  <conditionalFormatting sqref="AA28:AA31">
    <cfRule type="expression" dxfId="93" priority="586">
      <formula>AA28="?"</formula>
    </cfRule>
  </conditionalFormatting>
  <conditionalFormatting sqref="B9:B10">
    <cfRule type="cellIs" dxfId="92" priority="584" stopIfTrue="1" operator="greaterThan">
      <formula>0</formula>
    </cfRule>
  </conditionalFormatting>
  <conditionalFormatting sqref="B9">
    <cfRule type="cellIs" dxfId="91" priority="582" stopIfTrue="1" operator="greaterThan">
      <formula>0</formula>
    </cfRule>
  </conditionalFormatting>
  <conditionalFormatting sqref="B9">
    <cfRule type="cellIs" dxfId="90" priority="581" stopIfTrue="1" operator="greaterThan">
      <formula>0</formula>
    </cfRule>
  </conditionalFormatting>
  <conditionalFormatting sqref="B9:B10">
    <cfRule type="cellIs" dxfId="89" priority="579" stopIfTrue="1" operator="greaterThan">
      <formula>0</formula>
    </cfRule>
  </conditionalFormatting>
  <conditionalFormatting sqref="P9:P10">
    <cfRule type="cellIs" dxfId="88" priority="578" stopIfTrue="1" operator="greaterThan">
      <formula>0</formula>
    </cfRule>
  </conditionalFormatting>
  <conditionalFormatting sqref="F16:F17">
    <cfRule type="cellIs" dxfId="87" priority="351" stopIfTrue="1" operator="greaterThan">
      <formula>0</formula>
    </cfRule>
  </conditionalFormatting>
  <conditionalFormatting sqref="T16:T17">
    <cfRule type="cellIs" dxfId="86" priority="349" stopIfTrue="1" operator="greaterThan">
      <formula>0</formula>
    </cfRule>
  </conditionalFormatting>
  <conditionalFormatting sqref="AA16:AA17">
    <cfRule type="cellIs" dxfId="85" priority="348" stopIfTrue="1" operator="greaterThan">
      <formula>0</formula>
    </cfRule>
  </conditionalFormatting>
  <conditionalFormatting sqref="I16:I17">
    <cfRule type="cellIs" dxfId="84" priority="346" stopIfTrue="1" operator="greaterThan">
      <formula>0</formula>
    </cfRule>
  </conditionalFormatting>
  <conditionalFormatting sqref="B16:B17">
    <cfRule type="cellIs" dxfId="83" priority="345" stopIfTrue="1" operator="greaterThan">
      <formula>0</formula>
    </cfRule>
  </conditionalFormatting>
  <conditionalFormatting sqref="P16:P17">
    <cfRule type="cellIs" dxfId="82" priority="344" stopIfTrue="1" operator="greaterThan">
      <formula>0</formula>
    </cfRule>
  </conditionalFormatting>
  <conditionalFormatting sqref="B16:B17">
    <cfRule type="cellIs" dxfId="81" priority="343" stopIfTrue="1" operator="greaterThan">
      <formula>0</formula>
    </cfRule>
  </conditionalFormatting>
  <conditionalFormatting sqref="I16:I17">
    <cfRule type="cellIs" dxfId="80" priority="342" stopIfTrue="1" operator="greaterThan">
      <formula>0</formula>
    </cfRule>
  </conditionalFormatting>
  <conditionalFormatting sqref="B16">
    <cfRule type="cellIs" dxfId="79" priority="341" stopIfTrue="1" operator="greaterThan">
      <formula>0</formula>
    </cfRule>
  </conditionalFormatting>
  <conditionalFormatting sqref="B16">
    <cfRule type="cellIs" dxfId="78" priority="340" stopIfTrue="1" operator="greaterThan">
      <formula>0</formula>
    </cfRule>
  </conditionalFormatting>
  <conditionalFormatting sqref="I16:I17">
    <cfRule type="cellIs" dxfId="77" priority="339" stopIfTrue="1" operator="greaterThan">
      <formula>0</formula>
    </cfRule>
  </conditionalFormatting>
  <conditionalFormatting sqref="B16:B17">
    <cfRule type="cellIs" dxfId="76" priority="338" stopIfTrue="1" operator="greaterThan">
      <formula>0</formula>
    </cfRule>
  </conditionalFormatting>
  <conditionalFormatting sqref="P16:P17">
    <cfRule type="cellIs" dxfId="75" priority="337" stopIfTrue="1" operator="greaterThan">
      <formula>0</formula>
    </cfRule>
  </conditionalFormatting>
  <conditionalFormatting sqref="W9:W10">
    <cfRule type="cellIs" dxfId="74" priority="336" stopIfTrue="1" operator="greaterThan">
      <formula>0</formula>
    </cfRule>
  </conditionalFormatting>
  <conditionalFormatting sqref="U28:U31">
    <cfRule type="expression" dxfId="73" priority="335">
      <formula>S16&gt;1</formula>
    </cfRule>
  </conditionalFormatting>
  <conditionalFormatting sqref="W9:W10">
    <cfRule type="cellIs" dxfId="72" priority="334" stopIfTrue="1" operator="greaterThan">
      <formula>0</formula>
    </cfRule>
  </conditionalFormatting>
  <conditionalFormatting sqref="W9:W10">
    <cfRule type="cellIs" dxfId="71" priority="333" stopIfTrue="1" operator="greaterThan">
      <formula>0</formula>
    </cfRule>
  </conditionalFormatting>
  <conditionalFormatting sqref="W16:W17">
    <cfRule type="cellIs" dxfId="70" priority="332" stopIfTrue="1" operator="greaterThan">
      <formula>0</formula>
    </cfRule>
  </conditionalFormatting>
  <conditionalFormatting sqref="W16:W17">
    <cfRule type="cellIs" dxfId="69" priority="331" stopIfTrue="1" operator="greaterThan">
      <formula>0</formula>
    </cfRule>
  </conditionalFormatting>
  <conditionalFormatting sqref="W16:W17">
    <cfRule type="cellIs" dxfId="68" priority="330" stopIfTrue="1" operator="greaterThan">
      <formula>0</formula>
    </cfRule>
  </conditionalFormatting>
  <conditionalFormatting sqref="M20:M21">
    <cfRule type="cellIs" dxfId="67" priority="329" stopIfTrue="1" operator="greaterThan">
      <formula>0</formula>
    </cfRule>
  </conditionalFormatting>
  <conditionalFormatting sqref="AA18:AA21">
    <cfRule type="cellIs" dxfId="66" priority="328" stopIfTrue="1" operator="greaterThan">
      <formula>0</formula>
    </cfRule>
  </conditionalFormatting>
  <conditionalFormatting sqref="F4">
    <cfRule type="cellIs" dxfId="65" priority="119" stopIfTrue="1" operator="greaterThan">
      <formula>0</formula>
    </cfRule>
  </conditionalFormatting>
  <conditionalFormatting sqref="F5">
    <cfRule type="cellIs" dxfId="64" priority="118" stopIfTrue="1" operator="greaterThan">
      <formula>0</formula>
    </cfRule>
  </conditionalFormatting>
  <conditionalFormatting sqref="F6">
    <cfRule type="cellIs" dxfId="63" priority="117" stopIfTrue="1" operator="greaterThan">
      <formula>0</formula>
    </cfRule>
  </conditionalFormatting>
  <conditionalFormatting sqref="F7">
    <cfRule type="cellIs" dxfId="62" priority="116" stopIfTrue="1" operator="greaterThan">
      <formula>0</formula>
    </cfRule>
  </conditionalFormatting>
  <conditionalFormatting sqref="P4">
    <cfRule type="cellIs" dxfId="61" priority="99" stopIfTrue="1" operator="greaterThan">
      <formula>0</formula>
    </cfRule>
  </conditionalFormatting>
  <conditionalFormatting sqref="P5">
    <cfRule type="cellIs" dxfId="60" priority="98" stopIfTrue="1" operator="greaterThan">
      <formula>0</formula>
    </cfRule>
  </conditionalFormatting>
  <conditionalFormatting sqref="P6">
    <cfRule type="cellIs" dxfId="59" priority="97" stopIfTrue="1" operator="greaterThan">
      <formula>0</formula>
    </cfRule>
  </conditionalFormatting>
  <conditionalFormatting sqref="P7">
    <cfRule type="cellIs" dxfId="58" priority="96" stopIfTrue="1" operator="greaterThan">
      <formula>0</formula>
    </cfRule>
  </conditionalFormatting>
  <conditionalFormatting sqref="P11">
    <cfRule type="cellIs" dxfId="57" priority="87" stopIfTrue="1" operator="greaterThan">
      <formula>0</formula>
    </cfRule>
  </conditionalFormatting>
  <conditionalFormatting sqref="P12">
    <cfRule type="cellIs" dxfId="56" priority="86" stopIfTrue="1" operator="greaterThan">
      <formula>0</formula>
    </cfRule>
  </conditionalFormatting>
  <conditionalFormatting sqref="P13">
    <cfRule type="cellIs" dxfId="55" priority="85" stopIfTrue="1" operator="greaterThan">
      <formula>0</formula>
    </cfRule>
  </conditionalFormatting>
  <conditionalFormatting sqref="P14">
    <cfRule type="cellIs" dxfId="54" priority="84" stopIfTrue="1" operator="greaterThan">
      <formula>0</formula>
    </cfRule>
  </conditionalFormatting>
  <conditionalFormatting sqref="P18">
    <cfRule type="cellIs" dxfId="53" priority="83" stopIfTrue="1" operator="greaterThan">
      <formula>0</formula>
    </cfRule>
  </conditionalFormatting>
  <conditionalFormatting sqref="P19">
    <cfRule type="cellIs" dxfId="52" priority="82" stopIfTrue="1" operator="greaterThan">
      <formula>0</formula>
    </cfRule>
  </conditionalFormatting>
  <conditionalFormatting sqref="P20">
    <cfRule type="cellIs" dxfId="51" priority="81" stopIfTrue="1" operator="greaterThan">
      <formula>0</formula>
    </cfRule>
  </conditionalFormatting>
  <conditionalFormatting sqref="P21">
    <cfRule type="cellIs" dxfId="50" priority="80" stopIfTrue="1" operator="greaterThan">
      <formula>0</formula>
    </cfRule>
  </conditionalFormatting>
  <conditionalFormatting sqref="F11">
    <cfRule type="cellIs" dxfId="49" priority="75" stopIfTrue="1" operator="greaterThan">
      <formula>0</formula>
    </cfRule>
  </conditionalFormatting>
  <conditionalFormatting sqref="F12">
    <cfRule type="cellIs" dxfId="48" priority="74" stopIfTrue="1" operator="greaterThan">
      <formula>0</formula>
    </cfRule>
  </conditionalFormatting>
  <conditionalFormatting sqref="F13">
    <cfRule type="cellIs" dxfId="47" priority="73" stopIfTrue="1" operator="greaterThan">
      <formula>0</formula>
    </cfRule>
  </conditionalFormatting>
  <conditionalFormatting sqref="F14">
    <cfRule type="cellIs" dxfId="46" priority="72" stopIfTrue="1" operator="greaterThan">
      <formula>0</formula>
    </cfRule>
  </conditionalFormatting>
  <conditionalFormatting sqref="F18">
    <cfRule type="cellIs" dxfId="45" priority="71" stopIfTrue="1" operator="greaterThan">
      <formula>0</formula>
    </cfRule>
  </conditionalFormatting>
  <conditionalFormatting sqref="F19">
    <cfRule type="cellIs" dxfId="44" priority="70" stopIfTrue="1" operator="greaterThan">
      <formula>0</formula>
    </cfRule>
  </conditionalFormatting>
  <conditionalFormatting sqref="F20">
    <cfRule type="cellIs" dxfId="43" priority="69" stopIfTrue="1" operator="greaterThan">
      <formula>0</formula>
    </cfRule>
  </conditionalFormatting>
  <conditionalFormatting sqref="F21">
    <cfRule type="cellIs" dxfId="42" priority="68" stopIfTrue="1" operator="greaterThan">
      <formula>0</formula>
    </cfRule>
  </conditionalFormatting>
  <conditionalFormatting sqref="T11">
    <cfRule type="cellIs" dxfId="41" priority="67" stopIfTrue="1" operator="greaterThan">
      <formula>0</formula>
    </cfRule>
  </conditionalFormatting>
  <conditionalFormatting sqref="T12">
    <cfRule type="cellIs" dxfId="40" priority="66" stopIfTrue="1" operator="greaterThan">
      <formula>0</formula>
    </cfRule>
  </conditionalFormatting>
  <conditionalFormatting sqref="T13">
    <cfRule type="cellIs" dxfId="39" priority="65" stopIfTrue="1" operator="greaterThan">
      <formula>0</formula>
    </cfRule>
  </conditionalFormatting>
  <conditionalFormatting sqref="T14">
    <cfRule type="cellIs" dxfId="38" priority="64" stopIfTrue="1" operator="greaterThan">
      <formula>0</formula>
    </cfRule>
  </conditionalFormatting>
  <conditionalFormatting sqref="T4">
    <cfRule type="cellIs" dxfId="37" priority="63" stopIfTrue="1" operator="greaterThan">
      <formula>0</formula>
    </cfRule>
  </conditionalFormatting>
  <conditionalFormatting sqref="T5">
    <cfRule type="cellIs" dxfId="36" priority="62" stopIfTrue="1" operator="greaterThan">
      <formula>0</formula>
    </cfRule>
  </conditionalFormatting>
  <conditionalFormatting sqref="T6">
    <cfRule type="cellIs" dxfId="35" priority="61" stopIfTrue="1" operator="greaterThan">
      <formula>0</formula>
    </cfRule>
  </conditionalFormatting>
  <conditionalFormatting sqref="T7">
    <cfRule type="cellIs" dxfId="34" priority="60" stopIfTrue="1" operator="greaterThan">
      <formula>0</formula>
    </cfRule>
  </conditionalFormatting>
  <conditionalFormatting sqref="T18">
    <cfRule type="cellIs" dxfId="33" priority="59" stopIfTrue="1" operator="greaterThan">
      <formula>0</formula>
    </cfRule>
  </conditionalFormatting>
  <conditionalFormatting sqref="T19">
    <cfRule type="cellIs" dxfId="32" priority="58" stopIfTrue="1" operator="greaterThan">
      <formula>0</formula>
    </cfRule>
  </conditionalFormatting>
  <conditionalFormatting sqref="T20">
    <cfRule type="cellIs" dxfId="31" priority="57" stopIfTrue="1" operator="greaterThan">
      <formula>0</formula>
    </cfRule>
  </conditionalFormatting>
  <conditionalFormatting sqref="T21">
    <cfRule type="cellIs" dxfId="30" priority="56" stopIfTrue="1" operator="greaterThan">
      <formula>0</formula>
    </cfRule>
  </conditionalFormatting>
  <conditionalFormatting sqref="I4:I7">
    <cfRule type="expression" dxfId="29" priority="38">
      <formula>B4+F4&gt;0</formula>
    </cfRule>
    <cfRule type="expression" dxfId="28" priority="55">
      <formula>B4+F4&gt;0</formula>
    </cfRule>
  </conditionalFormatting>
  <conditionalFormatting sqref="I5:I7">
    <cfRule type="expression" dxfId="27" priority="54">
      <formula>B5+F5&gt;0</formula>
    </cfRule>
  </conditionalFormatting>
  <conditionalFormatting sqref="I11:I14">
    <cfRule type="expression" dxfId="26" priority="35">
      <formula>B11+F11&gt;0</formula>
    </cfRule>
    <cfRule type="expression" dxfId="25" priority="37">
      <formula>B11+F11&gt;0</formula>
    </cfRule>
  </conditionalFormatting>
  <conditionalFormatting sqref="I12:I14">
    <cfRule type="expression" dxfId="24" priority="36">
      <formula>B12+F12&gt;0</formula>
    </cfRule>
  </conditionalFormatting>
  <conditionalFormatting sqref="I18:I21">
    <cfRule type="expression" dxfId="23" priority="32">
      <formula>B18+F18&gt;0</formula>
    </cfRule>
    <cfRule type="expression" dxfId="22" priority="34">
      <formula>B18+F18&gt;0</formula>
    </cfRule>
  </conditionalFormatting>
  <conditionalFormatting sqref="I19:I21">
    <cfRule type="expression" dxfId="21" priority="33">
      <formula>B19+F19&gt;0</formula>
    </cfRule>
  </conditionalFormatting>
  <conditionalFormatting sqref="W4:W7">
    <cfRule type="expression" dxfId="20" priority="29">
      <formula>P4+T4&gt;0</formula>
    </cfRule>
    <cfRule type="expression" dxfId="19" priority="31">
      <formula>P4+T4&gt;0</formula>
    </cfRule>
  </conditionalFormatting>
  <conditionalFormatting sqref="W5:W7">
    <cfRule type="expression" dxfId="18" priority="30">
      <formula>P5+T5&gt;0</formula>
    </cfRule>
  </conditionalFormatting>
  <conditionalFormatting sqref="W11:W14">
    <cfRule type="expression" dxfId="17" priority="20">
      <formula>P11+T11&gt;0</formula>
    </cfRule>
    <cfRule type="expression" dxfId="16" priority="22">
      <formula>P11+T11&gt;0</formula>
    </cfRule>
  </conditionalFormatting>
  <conditionalFormatting sqref="W12:W14">
    <cfRule type="expression" dxfId="15" priority="21">
      <formula>P12+T12&gt;0</formula>
    </cfRule>
  </conditionalFormatting>
  <conditionalFormatting sqref="W18:W21">
    <cfRule type="expression" dxfId="14" priority="17">
      <formula>P18+T18&gt;0</formula>
    </cfRule>
    <cfRule type="expression" dxfId="13" priority="19">
      <formula>P18+T18&gt;0</formula>
    </cfRule>
  </conditionalFormatting>
  <conditionalFormatting sqref="W19:W21">
    <cfRule type="expression" dxfId="12" priority="18">
      <formula>P19+T19&gt;0</formula>
    </cfRule>
  </conditionalFormatting>
  <conditionalFormatting sqref="B18">
    <cfRule type="cellIs" dxfId="11" priority="16" stopIfTrue="1" operator="greaterThan">
      <formula>0</formula>
    </cfRule>
  </conditionalFormatting>
  <conditionalFormatting sqref="B19">
    <cfRule type="cellIs" dxfId="10" priority="15" stopIfTrue="1" operator="greaterThan">
      <formula>0</formula>
    </cfRule>
  </conditionalFormatting>
  <conditionalFormatting sqref="B20">
    <cfRule type="cellIs" dxfId="9" priority="14" stopIfTrue="1" operator="greaterThan">
      <formula>0</formula>
    </cfRule>
  </conditionalFormatting>
  <conditionalFormatting sqref="B21">
    <cfRule type="cellIs" dxfId="8" priority="13" stopIfTrue="1" operator="greaterThan">
      <formula>0</formula>
    </cfRule>
  </conditionalFormatting>
  <conditionalFormatting sqref="B11">
    <cfRule type="cellIs" dxfId="7" priority="8" stopIfTrue="1" operator="greaterThan">
      <formula>0</formula>
    </cfRule>
  </conditionalFormatting>
  <conditionalFormatting sqref="B12">
    <cfRule type="cellIs" dxfId="6" priority="7" stopIfTrue="1" operator="greaterThan">
      <formula>0</formula>
    </cfRule>
  </conditionalFormatting>
  <conditionalFormatting sqref="B13">
    <cfRule type="cellIs" dxfId="5" priority="6" stopIfTrue="1" operator="greaterThan">
      <formula>0</formula>
    </cfRule>
  </conditionalFormatting>
  <conditionalFormatting sqref="B14">
    <cfRule type="cellIs" dxfId="4" priority="5" stopIfTrue="1" operator="greaterThan">
      <formula>0</formula>
    </cfRule>
  </conditionalFormatting>
  <conditionalFormatting sqref="B4">
    <cfRule type="cellIs" dxfId="3" priority="4" stopIfTrue="1" operator="greaterThan">
      <formula>0</formula>
    </cfRule>
  </conditionalFormatting>
  <conditionalFormatting sqref="B5">
    <cfRule type="cellIs" dxfId="2" priority="3" stopIfTrue="1" operator="greaterThan">
      <formula>0</formula>
    </cfRule>
  </conditionalFormatting>
  <conditionalFormatting sqref="B6">
    <cfRule type="cellIs" dxfId="1" priority="2" stopIfTrue="1" operator="greaterThan">
      <formula>0</formula>
    </cfRule>
  </conditionalFormatting>
  <conditionalFormatting sqref="B7">
    <cfRule type="cellIs" dxfId="0" priority="1" stopIfTrue="1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showRowColHeaders="0" zoomScale="85" zoomScaleNormal="85" zoomScalePageLayoutView="85" workbookViewId="0">
      <pane xSplit="18" ySplit="21" topLeftCell="S22" activePane="bottomRight" state="frozenSplit"/>
      <selection pane="topRight" activeCell="R1" sqref="R1"/>
      <selection pane="bottomLeft" activeCell="A22" sqref="A22"/>
      <selection pane="bottomRight" activeCell="O9" sqref="O9"/>
    </sheetView>
  </sheetViews>
  <sheetFormatPr baseColWidth="10" defaultColWidth="10.7109375" defaultRowHeight="23" x14ac:dyDescent="0"/>
  <cols>
    <col min="1" max="1" width="14.5703125" style="81" customWidth="1"/>
    <col min="2" max="2" width="17.85546875" style="38" customWidth="1"/>
    <col min="3" max="3" width="6.42578125" style="192" customWidth="1"/>
    <col min="4" max="4" width="17.5703125" style="40" customWidth="1"/>
    <col min="5" max="5" width="6.42578125" style="192" customWidth="1"/>
    <col min="6" max="6" width="18.140625" style="40" customWidth="1"/>
    <col min="7" max="7" width="6.42578125" style="192" customWidth="1"/>
    <col min="8" max="8" width="18.42578125" style="40" customWidth="1"/>
    <col min="9" max="9" width="8.42578125" style="41" customWidth="1"/>
    <col min="10" max="10" width="7.28515625" style="42" customWidth="1"/>
    <col min="11" max="11" width="6.28515625" style="41" customWidth="1"/>
    <col min="12" max="13" width="15.42578125" style="41" customWidth="1"/>
    <col min="14" max="14" width="6.28515625" style="41" customWidth="1"/>
    <col min="15" max="15" width="4.7109375" style="69" customWidth="1"/>
    <col min="16" max="16" width="14.140625" style="44" customWidth="1"/>
    <col min="17" max="16384" width="10.7109375" style="41"/>
  </cols>
  <sheetData>
    <row r="1" spans="1:16" ht="42.75" customHeight="1">
      <c r="D1" s="68" t="s">
        <v>144</v>
      </c>
    </row>
    <row r="2" spans="1:16" ht="8.25" customHeight="1"/>
    <row r="3" spans="1:16">
      <c r="B3" s="45" t="s">
        <v>49</v>
      </c>
      <c r="D3" s="46" t="s">
        <v>50</v>
      </c>
      <c r="F3" s="45" t="s">
        <v>51</v>
      </c>
    </row>
    <row r="4" spans="1:16" ht="12" customHeight="1" thickBot="1"/>
    <row r="5" spans="1:16" ht="30.75" customHeight="1" thickBot="1">
      <c r="A5" s="109" t="s">
        <v>83</v>
      </c>
      <c r="B5" s="47" t="e">
        <f>'1er tour'!C38</f>
        <v>#N/A</v>
      </c>
      <c r="C5" s="191" t="s">
        <v>52</v>
      </c>
      <c r="D5" s="49" t="str">
        <f>IF(K5+N5=0,"",IF(K5&gt;N5,L5,M5))</f>
        <v/>
      </c>
      <c r="E5" s="191" t="s">
        <v>53</v>
      </c>
      <c r="F5" s="49" t="str">
        <f>IF(K9+N9=0,"",IF(K9&gt;N9,L9,M9))</f>
        <v/>
      </c>
      <c r="G5" s="191" t="s">
        <v>54</v>
      </c>
      <c r="H5" s="50" t="str">
        <f>IF(K13+N13=0,"",IF(K13&gt;N13,L13,M13))</f>
        <v/>
      </c>
      <c r="I5" s="9" t="s">
        <v>5</v>
      </c>
      <c r="J5" s="187">
        <v>1</v>
      </c>
      <c r="K5" s="179">
        <f>'2eme tour'!B4</f>
        <v>0</v>
      </c>
      <c r="L5" s="177" t="e">
        <f>B5</f>
        <v>#N/A</v>
      </c>
      <c r="M5" s="177" t="e">
        <f>B7</f>
        <v>#N/A</v>
      </c>
      <c r="N5" s="180">
        <f>'2eme tour'!F4</f>
        <v>0</v>
      </c>
      <c r="O5" s="71"/>
      <c r="P5" s="221" t="s">
        <v>55</v>
      </c>
    </row>
    <row r="6" spans="1:16" ht="30.75" customHeight="1" thickBot="1">
      <c r="A6" s="109"/>
      <c r="B6" s="53">
        <v>1</v>
      </c>
      <c r="C6" s="193" t="s">
        <v>145</v>
      </c>
      <c r="D6" s="53">
        <v>5</v>
      </c>
      <c r="E6" s="193" t="s">
        <v>147</v>
      </c>
      <c r="F6" s="53">
        <v>9</v>
      </c>
      <c r="G6" s="191" t="s">
        <v>56</v>
      </c>
      <c r="H6" s="54" t="str">
        <f>IF(K13+N13=0,"",IF(K13&lt;N13,L13,M13))</f>
        <v/>
      </c>
      <c r="I6" s="9" t="s">
        <v>17</v>
      </c>
      <c r="J6" s="187">
        <v>2</v>
      </c>
      <c r="K6" s="181">
        <f>'2eme tour'!B5</f>
        <v>0</v>
      </c>
      <c r="L6" s="163" t="e">
        <f>B8</f>
        <v>#N/A</v>
      </c>
      <c r="M6" s="163" t="e">
        <f>B10</f>
        <v>#N/A</v>
      </c>
      <c r="N6" s="182">
        <f>'2eme tour'!F5</f>
        <v>0</v>
      </c>
      <c r="O6" s="71"/>
      <c r="P6" s="222"/>
    </row>
    <row r="7" spans="1:16" ht="30.75" customHeight="1" thickBot="1">
      <c r="A7" s="109" t="s">
        <v>87</v>
      </c>
      <c r="B7" s="57" t="e">
        <f>'1er tour'!Q39</f>
        <v>#N/A</v>
      </c>
      <c r="C7" s="191" t="s">
        <v>57</v>
      </c>
      <c r="D7" s="58" t="str">
        <f>IF(K6+N6=0,"",IF(K6&gt;N6,L6,M6))</f>
        <v/>
      </c>
      <c r="E7" s="191" t="s">
        <v>58</v>
      </c>
      <c r="F7" s="58" t="str">
        <f>IF(K10+N10=0,"",IF(K10&gt;N10,L10,M10))</f>
        <v/>
      </c>
      <c r="G7" s="191"/>
      <c r="J7" s="187">
        <v>3</v>
      </c>
      <c r="K7" s="181">
        <f>'2eme tour'!B6</f>
        <v>0</v>
      </c>
      <c r="L7" s="163" t="e">
        <f>B11</f>
        <v>#N/A</v>
      </c>
      <c r="M7" s="163" t="e">
        <f>B13</f>
        <v>#N/A</v>
      </c>
      <c r="N7" s="182">
        <f>'2eme tour'!F6</f>
        <v>0</v>
      </c>
      <c r="O7" s="71"/>
      <c r="P7" s="222"/>
    </row>
    <row r="8" spans="1:16" ht="30.75" customHeight="1" thickBot="1">
      <c r="A8" s="109" t="s">
        <v>84</v>
      </c>
      <c r="B8" s="47" t="e">
        <f>'1er tour'!X38</f>
        <v>#N/A</v>
      </c>
      <c r="C8" s="191" t="s">
        <v>59</v>
      </c>
      <c r="D8" s="49" t="str">
        <f>IF(K7+N7=0,"",IF(K7&gt;N7,L7,M7))</f>
        <v/>
      </c>
      <c r="E8" s="191" t="s">
        <v>60</v>
      </c>
      <c r="F8" s="59" t="str">
        <f>IF(K9+N9=0,"",IF(K9&lt;N9,L9,M9))</f>
        <v/>
      </c>
      <c r="G8" s="191" t="s">
        <v>61</v>
      </c>
      <c r="H8" s="50" t="str">
        <f>IF(K14+N14=0,"",IF(K14&gt;N14,L14,M14))</f>
        <v/>
      </c>
      <c r="I8" s="9" t="s">
        <v>18</v>
      </c>
      <c r="J8" s="187">
        <v>4</v>
      </c>
      <c r="K8" s="183">
        <f>'2eme tour'!B7</f>
        <v>0</v>
      </c>
      <c r="L8" s="178" t="e">
        <f>B14</f>
        <v>#N/A</v>
      </c>
      <c r="M8" s="178" t="e">
        <f>B16</f>
        <v>#N/A</v>
      </c>
      <c r="N8" s="184">
        <f>'2eme tour'!F7</f>
        <v>0</v>
      </c>
      <c r="O8" s="71"/>
      <c r="P8" s="222"/>
    </row>
    <row r="9" spans="1:16" ht="30.75" customHeight="1" thickBot="1">
      <c r="A9" s="109"/>
      <c r="B9" s="53">
        <v>2</v>
      </c>
      <c r="C9" s="193" t="s">
        <v>145</v>
      </c>
      <c r="D9" s="53">
        <v>6</v>
      </c>
      <c r="E9" s="193" t="s">
        <v>148</v>
      </c>
      <c r="F9" s="53">
        <v>10</v>
      </c>
      <c r="G9" s="191" t="s">
        <v>62</v>
      </c>
      <c r="H9" s="54" t="str">
        <f>IF(K14+N14=0,"",IF(K14&lt;N14,L14,M14))</f>
        <v/>
      </c>
      <c r="I9" s="9" t="s">
        <v>19</v>
      </c>
      <c r="J9" s="187">
        <v>5</v>
      </c>
      <c r="K9" s="179">
        <f>'2eme tour'!B11</f>
        <v>0</v>
      </c>
      <c r="L9" s="177" t="str">
        <f>D5</f>
        <v/>
      </c>
      <c r="M9" s="177" t="str">
        <f>D7</f>
        <v/>
      </c>
      <c r="N9" s="180">
        <f>'2eme tour'!F11</f>
        <v>0</v>
      </c>
      <c r="O9" s="72"/>
      <c r="P9" s="221" t="s">
        <v>63</v>
      </c>
    </row>
    <row r="10" spans="1:16" ht="30.75" customHeight="1" thickBot="1">
      <c r="A10" s="109" t="s">
        <v>88</v>
      </c>
      <c r="B10" s="57" t="e">
        <f>'1er tour'!J39</f>
        <v>#N/A</v>
      </c>
      <c r="C10" s="191" t="s">
        <v>64</v>
      </c>
      <c r="D10" s="58" t="str">
        <f>IF(K8+N8=0,"",IF(K8&gt;N8,L8,M8))</f>
        <v/>
      </c>
      <c r="E10" s="191" t="s">
        <v>65</v>
      </c>
      <c r="F10" s="62" t="str">
        <f>IF(K10+N10=0,"",IF(K10&lt;N10,L10,M10))</f>
        <v/>
      </c>
      <c r="G10" s="191"/>
      <c r="J10" s="187">
        <v>6</v>
      </c>
      <c r="K10" s="181">
        <f>'2eme tour'!B12</f>
        <v>0</v>
      </c>
      <c r="L10" s="163" t="str">
        <f>D8</f>
        <v/>
      </c>
      <c r="M10" s="163" t="str">
        <f>D10</f>
        <v/>
      </c>
      <c r="N10" s="182">
        <f>'2eme tour'!F12</f>
        <v>0</v>
      </c>
      <c r="O10" s="72"/>
      <c r="P10" s="222"/>
    </row>
    <row r="11" spans="1:16" ht="30.75" customHeight="1" thickBot="1">
      <c r="A11" s="109" t="s">
        <v>85</v>
      </c>
      <c r="B11" s="47" t="e">
        <f>'1er tour'!Q38</f>
        <v>#N/A</v>
      </c>
      <c r="C11" s="191" t="s">
        <v>66</v>
      </c>
      <c r="D11" s="59" t="str">
        <f>IF(K5+N5=0,"",IF(K5&lt;N5,L5,M5))</f>
        <v/>
      </c>
      <c r="E11" s="191" t="s">
        <v>67</v>
      </c>
      <c r="F11" s="49" t="str">
        <f>IF(K11+N11=0,"",IF(K11&gt;N11,L11,M11))</f>
        <v/>
      </c>
      <c r="G11" s="191" t="s">
        <v>68</v>
      </c>
      <c r="H11" s="50" t="str">
        <f>IF(K15+N15=0,"",IF(K15&gt;N15,L15,M15))</f>
        <v/>
      </c>
      <c r="I11" s="9" t="s">
        <v>20</v>
      </c>
      <c r="J11" s="187">
        <v>7</v>
      </c>
      <c r="K11" s="181">
        <f>'2eme tour'!B13</f>
        <v>0</v>
      </c>
      <c r="L11" s="163" t="str">
        <f>D11</f>
        <v/>
      </c>
      <c r="M11" s="163" t="str">
        <f>D13</f>
        <v/>
      </c>
      <c r="N11" s="182">
        <f>'2eme tour'!F13</f>
        <v>0</v>
      </c>
      <c r="O11" s="72"/>
      <c r="P11" s="222"/>
    </row>
    <row r="12" spans="1:16" ht="30.75" customHeight="1" thickBot="1">
      <c r="A12" s="109"/>
      <c r="B12" s="53">
        <v>3</v>
      </c>
      <c r="C12" s="193" t="s">
        <v>146</v>
      </c>
      <c r="D12" s="53">
        <v>7</v>
      </c>
      <c r="E12" s="193" t="s">
        <v>149</v>
      </c>
      <c r="F12" s="53">
        <v>11</v>
      </c>
      <c r="G12" s="191" t="s">
        <v>69</v>
      </c>
      <c r="H12" s="54" t="str">
        <f>IF(K15+N15=0,"",IF(K15&lt;N15,L15,M15))</f>
        <v/>
      </c>
      <c r="I12" s="9" t="s">
        <v>21</v>
      </c>
      <c r="J12" s="187">
        <v>8</v>
      </c>
      <c r="K12" s="183">
        <f>'2eme tour'!B14</f>
        <v>0</v>
      </c>
      <c r="L12" s="178" t="str">
        <f>D14</f>
        <v/>
      </c>
      <c r="M12" s="178" t="str">
        <f>D16</f>
        <v/>
      </c>
      <c r="N12" s="184">
        <f>'2eme tour'!F14</f>
        <v>0</v>
      </c>
      <c r="O12" s="72"/>
      <c r="P12" s="222"/>
    </row>
    <row r="13" spans="1:16" ht="30.75" customHeight="1" thickBot="1">
      <c r="A13" s="109" t="s">
        <v>82</v>
      </c>
      <c r="B13" s="57" t="e">
        <f>'1er tour'!C39</f>
        <v>#N/A</v>
      </c>
      <c r="C13" s="191" t="s">
        <v>70</v>
      </c>
      <c r="D13" s="62" t="str">
        <f>IF(K6+N6=0,"",IF(K6&lt;N6,L6,M6))</f>
        <v/>
      </c>
      <c r="E13" s="191" t="s">
        <v>71</v>
      </c>
      <c r="F13" s="58" t="str">
        <f>IF(K12+N12=0,"",IF(K12&gt;N12,L12,M12))</f>
        <v/>
      </c>
      <c r="G13" s="191"/>
      <c r="J13" s="187">
        <v>9</v>
      </c>
      <c r="K13" s="179">
        <f>'2eme tour'!B18</f>
        <v>0</v>
      </c>
      <c r="L13" s="177" t="str">
        <f>F5</f>
        <v/>
      </c>
      <c r="M13" s="177" t="str">
        <f>F7</f>
        <v/>
      </c>
      <c r="N13" s="180">
        <f>'2eme tour'!F18</f>
        <v>0</v>
      </c>
      <c r="O13" s="72"/>
      <c r="P13" s="222" t="s">
        <v>72</v>
      </c>
    </row>
    <row r="14" spans="1:16" ht="30.75" customHeight="1" thickBot="1">
      <c r="A14" s="109" t="s">
        <v>86</v>
      </c>
      <c r="B14" s="47" t="e">
        <f>'1er tour'!J38</f>
        <v>#N/A</v>
      </c>
      <c r="C14" s="191" t="s">
        <v>73</v>
      </c>
      <c r="D14" s="59" t="str">
        <f>IF(K7+N7=0,"",IF(K7&lt;N7,L7,M7))</f>
        <v/>
      </c>
      <c r="E14" s="191" t="s">
        <v>74</v>
      </c>
      <c r="F14" s="59" t="str">
        <f>IF(K11+N11=0,"",IF(K11&lt;N11,L11,M11))</f>
        <v/>
      </c>
      <c r="G14" s="191" t="s">
        <v>75</v>
      </c>
      <c r="H14" s="50" t="str">
        <f>IF(K16+N16=0,"",IF(K16&gt;N16,L16,M16))</f>
        <v/>
      </c>
      <c r="I14" s="9" t="s">
        <v>22</v>
      </c>
      <c r="J14" s="187">
        <v>10</v>
      </c>
      <c r="K14" s="181">
        <f>'2eme tour'!B19</f>
        <v>0</v>
      </c>
      <c r="L14" s="163" t="str">
        <f>F8</f>
        <v/>
      </c>
      <c r="M14" s="163" t="str">
        <f>F10</f>
        <v/>
      </c>
      <c r="N14" s="182">
        <f>'2eme tour'!F19</f>
        <v>0</v>
      </c>
      <c r="O14" s="72"/>
      <c r="P14" s="222"/>
    </row>
    <row r="15" spans="1:16" ht="30.75" customHeight="1" thickBot="1">
      <c r="A15" s="109"/>
      <c r="B15" s="53">
        <v>4</v>
      </c>
      <c r="C15" s="193" t="s">
        <v>146</v>
      </c>
      <c r="D15" s="53">
        <v>8</v>
      </c>
      <c r="E15" s="193" t="s">
        <v>150</v>
      </c>
      <c r="F15" s="53">
        <v>12</v>
      </c>
      <c r="G15" s="191" t="s">
        <v>76</v>
      </c>
      <c r="H15" s="54" t="str">
        <f>IF(K16+N16=0,"",IF(K16&lt;N16,L16,M16))</f>
        <v/>
      </c>
      <c r="I15" s="9" t="s">
        <v>23</v>
      </c>
      <c r="J15" s="187">
        <v>11</v>
      </c>
      <c r="K15" s="181">
        <f>'2eme tour'!B20</f>
        <v>0</v>
      </c>
      <c r="L15" s="163" t="str">
        <f>F11</f>
        <v/>
      </c>
      <c r="M15" s="163" t="str">
        <f>F13</f>
        <v/>
      </c>
      <c r="N15" s="182">
        <f>'2eme tour'!F20</f>
        <v>0</v>
      </c>
      <c r="O15" s="72"/>
      <c r="P15" s="222"/>
    </row>
    <row r="16" spans="1:16" ht="30.75" customHeight="1" thickBot="1">
      <c r="A16" s="109" t="s">
        <v>81</v>
      </c>
      <c r="B16" s="57" t="e">
        <f>'1er tour'!X39</f>
        <v>#N/A</v>
      </c>
      <c r="C16" s="191" t="s">
        <v>77</v>
      </c>
      <c r="D16" s="62" t="str">
        <f>IF(K8+N8=0,"",IF(K8&lt;N8,L8,M8))</f>
        <v/>
      </c>
      <c r="E16" s="191" t="s">
        <v>78</v>
      </c>
      <c r="F16" s="62" t="str">
        <f>IF(K12+N12=0,"",IF(K12&lt;N12,L12,M12))</f>
        <v/>
      </c>
      <c r="G16" s="191"/>
      <c r="J16" s="187">
        <v>12</v>
      </c>
      <c r="K16" s="183">
        <f>'2eme tour'!B21</f>
        <v>0</v>
      </c>
      <c r="L16" s="178" t="str">
        <f>F14</f>
        <v/>
      </c>
      <c r="M16" s="178" t="str">
        <f>F16</f>
        <v/>
      </c>
      <c r="N16" s="184">
        <f>'2eme tour'!F21</f>
        <v>0</v>
      </c>
      <c r="O16" s="72"/>
      <c r="P16" s="222"/>
    </row>
    <row r="17" spans="1:16" ht="20">
      <c r="A17" s="82"/>
      <c r="B17" s="41"/>
      <c r="I17" s="41" t="s">
        <v>105</v>
      </c>
      <c r="K17" s="63"/>
      <c r="L17" s="43"/>
      <c r="M17" s="43"/>
      <c r="N17" s="63"/>
      <c r="O17" s="71"/>
      <c r="P17" s="64"/>
    </row>
    <row r="18" spans="1:16" ht="20">
      <c r="A18" s="82"/>
      <c r="B18" s="41"/>
      <c r="C18" s="65" t="s">
        <v>116</v>
      </c>
      <c r="E18" s="65"/>
      <c r="K18" s="63"/>
      <c r="L18" s="43"/>
      <c r="M18" s="43"/>
      <c r="N18" s="63"/>
      <c r="O18" s="71"/>
      <c r="P18" s="64"/>
    </row>
    <row r="19" spans="1:16" ht="20">
      <c r="A19" s="82"/>
      <c r="B19" s="41"/>
      <c r="H19" s="73"/>
      <c r="I19" s="73"/>
      <c r="O19" s="71"/>
      <c r="P19" s="64"/>
    </row>
    <row r="20" spans="1:16" ht="20">
      <c r="A20" s="82"/>
      <c r="B20" s="41"/>
      <c r="D20" s="66"/>
      <c r="G20" s="194"/>
      <c r="H20" s="84"/>
      <c r="I20" s="84"/>
      <c r="J20" s="85"/>
      <c r="K20" s="86"/>
      <c r="P20" s="64"/>
    </row>
    <row r="21" spans="1:16" ht="20">
      <c r="A21" s="82"/>
      <c r="B21" s="41"/>
      <c r="G21" s="195"/>
      <c r="H21" s="87"/>
      <c r="I21" s="87"/>
      <c r="J21" s="85"/>
      <c r="K21" s="86"/>
    </row>
    <row r="22" spans="1:16">
      <c r="G22" s="195"/>
      <c r="H22" s="88"/>
      <c r="I22" s="88"/>
      <c r="J22" s="85"/>
      <c r="K22" s="86"/>
    </row>
    <row r="23" spans="1:16">
      <c r="G23" s="195"/>
      <c r="H23" s="38"/>
      <c r="I23" s="86"/>
      <c r="J23" s="85"/>
      <c r="K23" s="86"/>
    </row>
    <row r="24" spans="1:16">
      <c r="G24" s="195"/>
      <c r="H24" s="38"/>
      <c r="I24" s="86"/>
      <c r="J24" s="85"/>
      <c r="K24" s="86"/>
    </row>
  </sheetData>
  <sheetProtection sheet="1" objects="1" scenarios="1" selectLockedCells="1"/>
  <mergeCells count="3">
    <mergeCell ref="P5:P8"/>
    <mergeCell ref="P9:P12"/>
    <mergeCell ref="P13:P16"/>
  </mergeCells>
  <phoneticPr fontId="2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showRowColHeaders="0" zoomScale="85" zoomScaleNormal="85" zoomScalePageLayoutView="85" workbookViewId="0">
      <pane xSplit="17" ySplit="18" topLeftCell="V19" activePane="bottomRight" state="frozenSplit"/>
      <selection pane="topRight" activeCell="Q1" sqref="Q1"/>
      <selection pane="bottomLeft" activeCell="A19" sqref="A19"/>
      <selection pane="bottomRight" activeCell="O8" sqref="O8"/>
    </sheetView>
  </sheetViews>
  <sheetFormatPr baseColWidth="10" defaultColWidth="10.7109375" defaultRowHeight="23" x14ac:dyDescent="0"/>
  <cols>
    <col min="1" max="1" width="15.85546875" style="81" customWidth="1"/>
    <col min="2" max="2" width="17.85546875" style="38" customWidth="1"/>
    <col min="3" max="3" width="10" style="192" customWidth="1"/>
    <col min="4" max="4" width="17.5703125" style="40" customWidth="1"/>
    <col min="5" max="5" width="9.7109375" style="192" customWidth="1"/>
    <col min="6" max="6" width="18.140625" style="40" customWidth="1"/>
    <col min="7" max="7" width="7.7109375" style="192" customWidth="1"/>
    <col min="8" max="8" width="18.42578125" style="40" customWidth="1"/>
    <col min="9" max="9" width="9.85546875" style="41" customWidth="1"/>
    <col min="10" max="10" width="7.7109375" style="42" customWidth="1"/>
    <col min="11" max="11" width="6.28515625" style="41" customWidth="1"/>
    <col min="12" max="13" width="15.42578125" style="41" customWidth="1"/>
    <col min="14" max="14" width="6.28515625" style="41" customWidth="1"/>
    <col min="15" max="15" width="4.7109375" style="43" customWidth="1"/>
    <col min="16" max="16" width="14.140625" style="44" customWidth="1"/>
    <col min="17" max="16384" width="10.7109375" style="41"/>
  </cols>
  <sheetData>
    <row r="1" spans="1:16" s="5" customFormat="1" ht="34" customHeight="1">
      <c r="A1" s="196"/>
      <c r="B1" s="197"/>
      <c r="C1" s="4"/>
      <c r="D1" s="198" t="s">
        <v>151</v>
      </c>
      <c r="E1" s="4"/>
      <c r="F1" s="199"/>
      <c r="G1" s="4"/>
      <c r="H1" s="199"/>
      <c r="J1" s="42"/>
      <c r="O1" s="200"/>
      <c r="P1" s="201"/>
    </row>
    <row r="2" spans="1:16" ht="11" customHeight="1"/>
    <row r="3" spans="1:16">
      <c r="B3" s="45" t="s">
        <v>49</v>
      </c>
      <c r="D3" s="46" t="s">
        <v>50</v>
      </c>
      <c r="F3" s="45" t="s">
        <v>51</v>
      </c>
    </row>
    <row r="4" spans="1:16" ht="24" thickBot="1"/>
    <row r="5" spans="1:16" ht="30.75" customHeight="1" thickBot="1">
      <c r="A5" s="109" t="s">
        <v>115</v>
      </c>
      <c r="B5" s="47" t="e">
        <f>'1er tour'!C40</f>
        <v>#N/A</v>
      </c>
      <c r="C5" s="191" t="s">
        <v>52</v>
      </c>
      <c r="D5" s="49" t="str">
        <f>IF(K5+N5=0,"",IF(K5&gt;N5,L5,M5))</f>
        <v/>
      </c>
      <c r="E5" s="191" t="s">
        <v>53</v>
      </c>
      <c r="F5" s="49" t="str">
        <f>IF(K9+N9=0,"",IF(K9&gt;N9,L9,M9))</f>
        <v/>
      </c>
      <c r="G5" s="191" t="s">
        <v>54</v>
      </c>
      <c r="H5" s="50" t="str">
        <f>IF(K13+N13=0,"",IF(K13&gt;N13,L13,M13))</f>
        <v/>
      </c>
      <c r="I5" s="9" t="s">
        <v>24</v>
      </c>
      <c r="J5" s="187">
        <v>1</v>
      </c>
      <c r="K5" s="179">
        <f>'2eme tour'!P4</f>
        <v>0</v>
      </c>
      <c r="L5" s="177" t="e">
        <f>B5</f>
        <v>#N/A</v>
      </c>
      <c r="M5" s="177" t="e">
        <f>B7</f>
        <v>#N/A</v>
      </c>
      <c r="N5" s="180">
        <f>'2eme tour'!T4</f>
        <v>0</v>
      </c>
      <c r="O5" s="71"/>
      <c r="P5" s="221" t="s">
        <v>55</v>
      </c>
    </row>
    <row r="6" spans="1:16" ht="30.75" customHeight="1" thickBot="1">
      <c r="A6" s="109"/>
      <c r="B6" s="53">
        <v>1</v>
      </c>
      <c r="C6" s="193" t="s">
        <v>152</v>
      </c>
      <c r="D6" s="53">
        <v>5</v>
      </c>
      <c r="E6" s="193" t="s">
        <v>154</v>
      </c>
      <c r="F6" s="53">
        <v>9</v>
      </c>
      <c r="G6" s="191" t="s">
        <v>56</v>
      </c>
      <c r="H6" s="54" t="str">
        <f>IF(K13+N13=0,"",IF(K13&lt;N13,L13,M13))</f>
        <v/>
      </c>
      <c r="I6" s="9" t="s">
        <v>25</v>
      </c>
      <c r="J6" s="187">
        <v>2</v>
      </c>
      <c r="K6" s="181">
        <f>'2eme tour'!P5</f>
        <v>0</v>
      </c>
      <c r="L6" s="163" t="e">
        <f>B8</f>
        <v>#N/A</v>
      </c>
      <c r="M6" s="163" t="e">
        <f>B10</f>
        <v>#N/A</v>
      </c>
      <c r="N6" s="182">
        <f>'2eme tour'!T5</f>
        <v>0</v>
      </c>
      <c r="O6" s="71"/>
      <c r="P6" s="222"/>
    </row>
    <row r="7" spans="1:16" ht="30.75" customHeight="1" thickBot="1">
      <c r="A7" s="109" t="s">
        <v>90</v>
      </c>
      <c r="B7" s="57" t="e">
        <f>'1er tour'!Q41</f>
        <v>#N/A</v>
      </c>
      <c r="C7" s="191" t="s">
        <v>57</v>
      </c>
      <c r="D7" s="58" t="str">
        <f>IF(K6+N6=0,"",IF(K6&gt;N6,L6,M6))</f>
        <v/>
      </c>
      <c r="E7" s="191" t="s">
        <v>58</v>
      </c>
      <c r="F7" s="58" t="str">
        <f>IF(K10+N10=0,"",IF(K10&gt;N10,L10,M10))</f>
        <v/>
      </c>
      <c r="G7" s="191"/>
      <c r="J7" s="187">
        <v>3</v>
      </c>
      <c r="K7" s="181">
        <f>'2eme tour'!P6</f>
        <v>0</v>
      </c>
      <c r="L7" s="163" t="e">
        <f>B11</f>
        <v>#N/A</v>
      </c>
      <c r="M7" s="163" t="e">
        <f>B13</f>
        <v>#N/A</v>
      </c>
      <c r="N7" s="182">
        <f>'2eme tour'!T6</f>
        <v>0</v>
      </c>
      <c r="O7" s="71"/>
      <c r="P7" s="222"/>
    </row>
    <row r="8" spans="1:16" ht="30.75" customHeight="1" thickBot="1">
      <c r="A8" s="109" t="s">
        <v>114</v>
      </c>
      <c r="B8" s="47" t="e">
        <f>'1er tour'!X40</f>
        <v>#N/A</v>
      </c>
      <c r="C8" s="191" t="s">
        <v>59</v>
      </c>
      <c r="D8" s="49" t="str">
        <f>IF(K7+N7=0,"",IF(K7&gt;N7,L7,M7))</f>
        <v/>
      </c>
      <c r="E8" s="191" t="s">
        <v>60</v>
      </c>
      <c r="F8" s="59" t="str">
        <f>IF(K9+N9=0,"",IF(K9&lt;N9,L9,M9))</f>
        <v/>
      </c>
      <c r="G8" s="191" t="s">
        <v>61</v>
      </c>
      <c r="H8" s="50" t="str">
        <f>IF(K14+N14=0,"",IF(K14&gt;N14,L14,M14))</f>
        <v/>
      </c>
      <c r="I8" s="9" t="s">
        <v>26</v>
      </c>
      <c r="J8" s="187">
        <v>4</v>
      </c>
      <c r="K8" s="183">
        <f>'2eme tour'!P7</f>
        <v>0</v>
      </c>
      <c r="L8" s="178" t="e">
        <f>B14</f>
        <v>#N/A</v>
      </c>
      <c r="M8" s="178" t="e">
        <f>B16</f>
        <v>#N/A</v>
      </c>
      <c r="N8" s="184">
        <f>'2eme tour'!T7</f>
        <v>0</v>
      </c>
      <c r="O8" s="72"/>
      <c r="P8" s="222"/>
    </row>
    <row r="9" spans="1:16" ht="30.75" customHeight="1" thickBot="1">
      <c r="A9" s="109"/>
      <c r="B9" s="53">
        <v>2</v>
      </c>
      <c r="C9" s="193" t="s">
        <v>152</v>
      </c>
      <c r="D9" s="53">
        <v>6</v>
      </c>
      <c r="E9" s="193" t="s">
        <v>155</v>
      </c>
      <c r="F9" s="53">
        <v>10</v>
      </c>
      <c r="G9" s="191" t="s">
        <v>62</v>
      </c>
      <c r="H9" s="54" t="str">
        <f>IF(K14+N14=0,"",IF(K14&lt;N14,L14,M14))</f>
        <v/>
      </c>
      <c r="I9" s="9" t="s">
        <v>27</v>
      </c>
      <c r="J9" s="187">
        <v>5</v>
      </c>
      <c r="K9" s="179">
        <f>'2eme tour'!P11</f>
        <v>0</v>
      </c>
      <c r="L9" s="177" t="str">
        <f>D5</f>
        <v/>
      </c>
      <c r="M9" s="177" t="str">
        <f>D7</f>
        <v/>
      </c>
      <c r="N9" s="180">
        <f>'2eme tour'!T11</f>
        <v>0</v>
      </c>
      <c r="O9" s="72"/>
      <c r="P9" s="221" t="s">
        <v>63</v>
      </c>
    </row>
    <row r="10" spans="1:16" ht="30.75" customHeight="1" thickBot="1">
      <c r="A10" s="109" t="s">
        <v>92</v>
      </c>
      <c r="B10" s="57" t="e">
        <f>'1er tour'!J41</f>
        <v>#N/A</v>
      </c>
      <c r="C10" s="191" t="s">
        <v>64</v>
      </c>
      <c r="D10" s="58" t="str">
        <f>IF(K8+N8=0,"",IF(K8&gt;N8,L8,M8))</f>
        <v/>
      </c>
      <c r="E10" s="191" t="s">
        <v>65</v>
      </c>
      <c r="F10" s="62" t="str">
        <f>IF(K10+N10=0,"",IF(K10&lt;N10,L10,M10))</f>
        <v/>
      </c>
      <c r="G10" s="191"/>
      <c r="J10" s="187">
        <v>6</v>
      </c>
      <c r="K10" s="181">
        <f>'2eme tour'!P12</f>
        <v>0</v>
      </c>
      <c r="L10" s="163" t="str">
        <f>D8</f>
        <v/>
      </c>
      <c r="M10" s="163" t="str">
        <f>D10</f>
        <v/>
      </c>
      <c r="N10" s="182">
        <f>'2eme tour'!T12</f>
        <v>0</v>
      </c>
      <c r="O10" s="72"/>
      <c r="P10" s="222"/>
    </row>
    <row r="11" spans="1:16" ht="30.75" customHeight="1" thickBot="1">
      <c r="A11" s="109" t="s">
        <v>113</v>
      </c>
      <c r="B11" s="47" t="e">
        <f>'1er tour'!Q40</f>
        <v>#N/A</v>
      </c>
      <c r="C11" s="191" t="s">
        <v>66</v>
      </c>
      <c r="D11" s="59" t="str">
        <f>IF(K5+N5=0,"",IF(K5&lt;N5,L5,M5))</f>
        <v/>
      </c>
      <c r="E11" s="191" t="s">
        <v>67</v>
      </c>
      <c r="F11" s="49" t="str">
        <f>IF(K11+N11=0,"",IF(K11&gt;N11,L11,M11))</f>
        <v/>
      </c>
      <c r="G11" s="191" t="s">
        <v>68</v>
      </c>
      <c r="H11" s="50" t="str">
        <f>IF(K15+N15=0,"",IF(K15&gt;N15,L15,M15))</f>
        <v/>
      </c>
      <c r="I11" s="9" t="s">
        <v>28</v>
      </c>
      <c r="J11" s="187">
        <v>7</v>
      </c>
      <c r="K11" s="181">
        <f>'2eme tour'!P13</f>
        <v>0</v>
      </c>
      <c r="L11" s="163" t="str">
        <f>D11</f>
        <v/>
      </c>
      <c r="M11" s="163" t="str">
        <f>D13</f>
        <v/>
      </c>
      <c r="N11" s="182">
        <f>'2eme tour'!T13</f>
        <v>0</v>
      </c>
      <c r="O11" s="72"/>
      <c r="P11" s="222"/>
    </row>
    <row r="12" spans="1:16" ht="30.75" customHeight="1" thickBot="1">
      <c r="A12" s="109"/>
      <c r="B12" s="53">
        <v>3</v>
      </c>
      <c r="C12" s="193" t="s">
        <v>153</v>
      </c>
      <c r="D12" s="53">
        <v>7</v>
      </c>
      <c r="E12" s="193" t="s">
        <v>156</v>
      </c>
      <c r="F12" s="53">
        <v>11</v>
      </c>
      <c r="G12" s="191" t="s">
        <v>69</v>
      </c>
      <c r="H12" s="54" t="str">
        <f>IF(K15+N15=0,"",IF(K15&lt;N15,L15,M15))</f>
        <v/>
      </c>
      <c r="I12" s="9" t="s">
        <v>29</v>
      </c>
      <c r="J12" s="187">
        <v>8</v>
      </c>
      <c r="K12" s="183">
        <f>'2eme tour'!P14</f>
        <v>0</v>
      </c>
      <c r="L12" s="178" t="str">
        <f>D14</f>
        <v/>
      </c>
      <c r="M12" s="178" t="str">
        <f>D16</f>
        <v/>
      </c>
      <c r="N12" s="184">
        <f>'2eme tour'!T14</f>
        <v>0</v>
      </c>
      <c r="O12" s="72"/>
      <c r="P12" s="222"/>
    </row>
    <row r="13" spans="1:16" ht="30.75" customHeight="1" thickBot="1">
      <c r="A13" s="109" t="s">
        <v>93</v>
      </c>
      <c r="B13" s="57" t="e">
        <f>'1er tour'!C41</f>
        <v>#N/A</v>
      </c>
      <c r="C13" s="191" t="s">
        <v>70</v>
      </c>
      <c r="D13" s="62" t="str">
        <f>IF(K6+N6=0,"",IF(K6&lt;N6,L6,M6))</f>
        <v/>
      </c>
      <c r="E13" s="191" t="s">
        <v>71</v>
      </c>
      <c r="F13" s="58" t="str">
        <f>IF(K12+N12=0,"",IF(K12&gt;N12,L12,M12))</f>
        <v/>
      </c>
      <c r="G13" s="191"/>
      <c r="J13" s="187">
        <v>9</v>
      </c>
      <c r="K13" s="179">
        <f>'2eme tour'!P18</f>
        <v>0</v>
      </c>
      <c r="L13" s="177" t="str">
        <f>F5</f>
        <v/>
      </c>
      <c r="M13" s="177" t="str">
        <f>F7</f>
        <v/>
      </c>
      <c r="N13" s="180">
        <f>'2eme tour'!T18</f>
        <v>0</v>
      </c>
      <c r="O13" s="72"/>
      <c r="P13" s="222" t="s">
        <v>72</v>
      </c>
    </row>
    <row r="14" spans="1:16" ht="30.75" customHeight="1" thickBot="1">
      <c r="A14" s="109" t="s">
        <v>112</v>
      </c>
      <c r="B14" s="47" t="e">
        <f>'1er tour'!J40</f>
        <v>#N/A</v>
      </c>
      <c r="C14" s="191" t="s">
        <v>73</v>
      </c>
      <c r="D14" s="59" t="str">
        <f>IF(K7+N7=0,"",IF(K7&lt;N7,L7,M7))</f>
        <v/>
      </c>
      <c r="E14" s="191" t="s">
        <v>74</v>
      </c>
      <c r="F14" s="59" t="str">
        <f>IF(K11+N11=0,"",IF(K11&lt;N11,L11,M11))</f>
        <v/>
      </c>
      <c r="G14" s="191" t="s">
        <v>75</v>
      </c>
      <c r="H14" s="50" t="str">
        <f>IF(K16+N16=0,"",IF(K16&gt;N16,L16,M16))</f>
        <v/>
      </c>
      <c r="I14" s="9" t="s">
        <v>30</v>
      </c>
      <c r="J14" s="187">
        <v>10</v>
      </c>
      <c r="K14" s="181">
        <f>'2eme tour'!P19</f>
        <v>0</v>
      </c>
      <c r="L14" s="163" t="str">
        <f>F8</f>
        <v/>
      </c>
      <c r="M14" s="163" t="str">
        <f>F10</f>
        <v/>
      </c>
      <c r="N14" s="182">
        <f>'2eme tour'!T19</f>
        <v>0</v>
      </c>
      <c r="O14" s="72"/>
      <c r="P14" s="222"/>
    </row>
    <row r="15" spans="1:16" ht="30.75" customHeight="1" thickBot="1">
      <c r="A15" s="109"/>
      <c r="B15" s="53">
        <v>4</v>
      </c>
      <c r="C15" s="193" t="s">
        <v>153</v>
      </c>
      <c r="D15" s="53">
        <v>8</v>
      </c>
      <c r="E15" s="193" t="s">
        <v>157</v>
      </c>
      <c r="F15" s="53">
        <v>12</v>
      </c>
      <c r="G15" s="191" t="s">
        <v>76</v>
      </c>
      <c r="H15" s="54" t="str">
        <f>IF(K16+N16=0,"",IF(K16&lt;N16,L16,M16))</f>
        <v/>
      </c>
      <c r="I15" s="9" t="s">
        <v>31</v>
      </c>
      <c r="J15" s="187">
        <v>11</v>
      </c>
      <c r="K15" s="181">
        <f>'2eme tour'!P20</f>
        <v>0</v>
      </c>
      <c r="L15" s="163" t="str">
        <f>F11</f>
        <v/>
      </c>
      <c r="M15" s="163" t="str">
        <f>F13</f>
        <v/>
      </c>
      <c r="N15" s="182">
        <f>'2eme tour'!T20</f>
        <v>0</v>
      </c>
      <c r="O15" s="72"/>
      <c r="P15" s="222"/>
    </row>
    <row r="16" spans="1:16" ht="30.75" customHeight="1" thickBot="1">
      <c r="A16" s="109" t="s">
        <v>94</v>
      </c>
      <c r="B16" s="57" t="e">
        <f>'1er tour'!X41</f>
        <v>#N/A</v>
      </c>
      <c r="C16" s="191" t="s">
        <v>77</v>
      </c>
      <c r="D16" s="62" t="str">
        <f>IF(K8+N8=0,"",IF(K8&lt;N8,L8,M8))</f>
        <v/>
      </c>
      <c r="E16" s="191" t="s">
        <v>78</v>
      </c>
      <c r="F16" s="62" t="str">
        <f>IF(K12+N12=0,"",IF(K12&lt;N12,L12,M12))</f>
        <v/>
      </c>
      <c r="G16" s="191"/>
      <c r="J16" s="187">
        <v>12</v>
      </c>
      <c r="K16" s="183">
        <f>'2eme tour'!P21</f>
        <v>0</v>
      </c>
      <c r="L16" s="178" t="str">
        <f>F14</f>
        <v/>
      </c>
      <c r="M16" s="178" t="str">
        <f>F16</f>
        <v/>
      </c>
      <c r="N16" s="184">
        <f>'2eme tour'!T21</f>
        <v>0</v>
      </c>
      <c r="O16" s="72"/>
      <c r="P16" s="222"/>
    </row>
    <row r="17" spans="1:16" ht="26.25" customHeight="1">
      <c r="A17" s="82"/>
      <c r="B17" s="41"/>
      <c r="I17" t="s">
        <v>105</v>
      </c>
      <c r="K17" s="63"/>
      <c r="L17" s="43"/>
      <c r="M17" s="43"/>
      <c r="N17" s="63"/>
      <c r="O17" s="63"/>
      <c r="P17" s="64"/>
    </row>
    <row r="18" spans="1:16" ht="20">
      <c r="A18" s="82"/>
      <c r="B18" s="41"/>
      <c r="C18" s="65"/>
      <c r="E18" s="65"/>
      <c r="N18" s="63"/>
      <c r="O18" s="63"/>
      <c r="P18" s="64"/>
    </row>
    <row r="19" spans="1:16" ht="20">
      <c r="A19" s="82"/>
      <c r="B19" s="41"/>
      <c r="N19" s="63"/>
      <c r="O19" s="63"/>
      <c r="P19" s="64"/>
    </row>
    <row r="20" spans="1:16" ht="20">
      <c r="A20" s="82"/>
      <c r="B20" s="41"/>
      <c r="D20" s="66"/>
      <c r="G20" s="194"/>
      <c r="N20" s="43"/>
      <c r="P20" s="64"/>
    </row>
    <row r="21" spans="1:16" ht="18">
      <c r="A21" s="82"/>
      <c r="B21" s="41"/>
      <c r="G21" s="195"/>
    </row>
    <row r="22" spans="1:16">
      <c r="G22" s="195"/>
    </row>
    <row r="23" spans="1:16">
      <c r="G23" s="195"/>
    </row>
    <row r="24" spans="1:16">
      <c r="G24" s="195"/>
    </row>
  </sheetData>
  <sheetProtection sheet="1" objects="1" scenarios="1" selectLockedCells="1"/>
  <mergeCells count="3">
    <mergeCell ref="P5:P8"/>
    <mergeCell ref="P9:P12"/>
    <mergeCell ref="P13:P16"/>
  </mergeCells>
  <phoneticPr fontId="2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H28"/>
  <sheetViews>
    <sheetView showGridLines="0" showRowColHeaders="0" zoomScale="60" zoomScaleNormal="60" zoomScalePageLayoutView="60" workbookViewId="0">
      <selection activeCell="M23" sqref="M23"/>
    </sheetView>
  </sheetViews>
  <sheetFormatPr baseColWidth="10" defaultColWidth="10.7109375" defaultRowHeight="13" x14ac:dyDescent="0"/>
  <cols>
    <col min="1" max="1" width="24.85546875" style="5" customWidth="1"/>
    <col min="2" max="2" width="10.7109375" style="5" hidden="1" customWidth="1"/>
    <col min="3" max="3" width="10.7109375" style="5" customWidth="1"/>
    <col min="4" max="4" width="19.85546875" style="5" customWidth="1"/>
    <col min="5" max="16384" width="10.7109375" style="5"/>
  </cols>
  <sheetData>
    <row r="1" spans="1:8" s="80" customFormat="1" ht="36.75" customHeight="1">
      <c r="E1" s="101"/>
      <c r="F1" s="101"/>
      <c r="G1" s="101"/>
      <c r="H1" s="101"/>
    </row>
    <row r="2" spans="1:8" ht="30" customHeight="1">
      <c r="B2" s="224" t="s">
        <v>9</v>
      </c>
      <c r="C2" s="224"/>
      <c r="D2" s="224"/>
    </row>
    <row r="3" spans="1:8" ht="38" customHeight="1">
      <c r="A3" s="31" t="s">
        <v>5</v>
      </c>
      <c r="B3" s="30">
        <v>1</v>
      </c>
      <c r="C3" s="223" t="str">
        <f>' finales des1et2 '!H5</f>
        <v/>
      </c>
      <c r="D3" s="223"/>
      <c r="E3" s="29" t="e">
        <f>MATCH(B3,#REF!,0)</f>
        <v>#REF!</v>
      </c>
    </row>
    <row r="4" spans="1:8" ht="38" customHeight="1">
      <c r="A4" s="31" t="s">
        <v>17</v>
      </c>
      <c r="B4" s="30">
        <v>2</v>
      </c>
      <c r="C4" s="223" t="str">
        <f>' finales des1et2 '!H6</f>
        <v/>
      </c>
      <c r="D4" s="223"/>
      <c r="E4" s="29" t="e">
        <f>MATCH(B4,#REF!,0)</f>
        <v>#REF!</v>
      </c>
    </row>
    <row r="5" spans="1:8" ht="38" customHeight="1">
      <c r="A5" s="31" t="s">
        <v>18</v>
      </c>
      <c r="B5" s="30">
        <v>3</v>
      </c>
      <c r="C5" s="223" t="str">
        <f>' finales des1et2 '!H8</f>
        <v/>
      </c>
      <c r="D5" s="223"/>
      <c r="E5" s="29" t="e">
        <f>MATCH(B5,#REF!,0)</f>
        <v>#REF!</v>
      </c>
    </row>
    <row r="6" spans="1:8" ht="38" customHeight="1">
      <c r="A6" s="31" t="s">
        <v>19</v>
      </c>
      <c r="B6" s="30">
        <v>4</v>
      </c>
      <c r="C6" s="223" t="str">
        <f>' finales des1et2 '!H9</f>
        <v/>
      </c>
      <c r="D6" s="223"/>
      <c r="E6" s="29" t="e">
        <f>MATCH(B6,#REF!,0)</f>
        <v>#REF!</v>
      </c>
    </row>
    <row r="7" spans="1:8" ht="38" customHeight="1">
      <c r="A7" s="31" t="s">
        <v>20</v>
      </c>
      <c r="B7" s="30">
        <v>5</v>
      </c>
      <c r="C7" s="223" t="str">
        <f>' finales des1et2 '!H11</f>
        <v/>
      </c>
      <c r="D7" s="223"/>
      <c r="E7" s="29" t="e">
        <f>MATCH(B7,#REF!,0)</f>
        <v>#REF!</v>
      </c>
    </row>
    <row r="8" spans="1:8" ht="38" customHeight="1">
      <c r="A8" s="31" t="s">
        <v>21</v>
      </c>
      <c r="B8" s="30">
        <v>6</v>
      </c>
      <c r="C8" s="223" t="str">
        <f>' finales des1et2 '!H12</f>
        <v/>
      </c>
      <c r="D8" s="223"/>
      <c r="E8" s="29" t="e">
        <f>MATCH(B8,#REF!,0)</f>
        <v>#REF!</v>
      </c>
    </row>
    <row r="9" spans="1:8" ht="38" customHeight="1">
      <c r="A9" s="31" t="s">
        <v>22</v>
      </c>
      <c r="B9" s="30">
        <v>7</v>
      </c>
      <c r="C9" s="223" t="str">
        <f>' finales des1et2 '!H14</f>
        <v/>
      </c>
      <c r="D9" s="223"/>
      <c r="E9" s="29" t="e">
        <f>MATCH(B9,#REF!,0)</f>
        <v>#REF!</v>
      </c>
    </row>
    <row r="10" spans="1:8" ht="38" customHeight="1">
      <c r="A10" s="31" t="s">
        <v>23</v>
      </c>
      <c r="B10" s="30">
        <v>8</v>
      </c>
      <c r="C10" s="223" t="str">
        <f>' finales des1et2 '!H15</f>
        <v/>
      </c>
      <c r="D10" s="223"/>
      <c r="E10" s="29" t="e">
        <f>MATCH(B10,#REF!,0)</f>
        <v>#REF!</v>
      </c>
    </row>
    <row r="11" spans="1:8" ht="38" customHeight="1">
      <c r="A11" s="31" t="s">
        <v>24</v>
      </c>
      <c r="B11" s="30">
        <v>9</v>
      </c>
      <c r="C11" s="223" t="str">
        <f>' finales des 3et4'!H5</f>
        <v/>
      </c>
      <c r="D11" s="223"/>
      <c r="E11" s="29" t="e">
        <f>MATCH(B11,#REF!,0)</f>
        <v>#REF!</v>
      </c>
    </row>
    <row r="12" spans="1:8" ht="38" customHeight="1">
      <c r="A12" s="31" t="s">
        <v>25</v>
      </c>
      <c r="B12" s="30">
        <v>10</v>
      </c>
      <c r="C12" s="223" t="str">
        <f>' finales des 3et4'!H6</f>
        <v/>
      </c>
      <c r="D12" s="223"/>
      <c r="E12" s="29" t="e">
        <f>MATCH(B12,#REF!,0)</f>
        <v>#REF!</v>
      </c>
    </row>
    <row r="13" spans="1:8" ht="38" customHeight="1">
      <c r="A13" s="31" t="s">
        <v>26</v>
      </c>
      <c r="B13" s="30">
        <v>11</v>
      </c>
      <c r="C13" s="223" t="str">
        <f>' finales des 3et4'!H8</f>
        <v/>
      </c>
      <c r="D13" s="223"/>
      <c r="E13" s="29" t="e">
        <f>MATCH(B13,#REF!,0)</f>
        <v>#REF!</v>
      </c>
    </row>
    <row r="14" spans="1:8" ht="38" customHeight="1">
      <c r="A14" s="31" t="s">
        <v>27</v>
      </c>
      <c r="B14" s="30">
        <v>12</v>
      </c>
      <c r="C14" s="223" t="str">
        <f>' finales des 3et4'!H9</f>
        <v/>
      </c>
      <c r="D14" s="223"/>
      <c r="E14" s="29" t="e">
        <f>MATCH(B14,#REF!,0)</f>
        <v>#REF!</v>
      </c>
    </row>
    <row r="15" spans="1:8" ht="38" customHeight="1">
      <c r="A15" s="31" t="s">
        <v>28</v>
      </c>
      <c r="B15" s="30">
        <v>13</v>
      </c>
      <c r="C15" s="223" t="str">
        <f>' finales des 3et4'!H11</f>
        <v/>
      </c>
      <c r="D15" s="223"/>
      <c r="E15" s="29" t="e">
        <f>MATCH(B15,#REF!,0)</f>
        <v>#REF!</v>
      </c>
    </row>
    <row r="16" spans="1:8" ht="38" customHeight="1">
      <c r="A16" s="31" t="s">
        <v>29</v>
      </c>
      <c r="B16" s="30">
        <v>14</v>
      </c>
      <c r="C16" s="223" t="str">
        <f>' finales des 3et4'!H12</f>
        <v/>
      </c>
      <c r="D16" s="223"/>
      <c r="E16" s="29" t="e">
        <f>MATCH(B16,#REF!,0)</f>
        <v>#REF!</v>
      </c>
    </row>
    <row r="17" spans="1:5" ht="38" customHeight="1">
      <c r="A17" s="31" t="s">
        <v>30</v>
      </c>
      <c r="B17" s="30">
        <v>15</v>
      </c>
      <c r="C17" s="223" t="str">
        <f>' finales des 3et4'!H14</f>
        <v/>
      </c>
      <c r="D17" s="223"/>
      <c r="E17" s="29" t="e">
        <f>MATCH(B17,#REF!,0)</f>
        <v>#REF!</v>
      </c>
    </row>
    <row r="18" spans="1:5" ht="38" customHeight="1">
      <c r="A18" s="31" t="s">
        <v>31</v>
      </c>
      <c r="B18" s="30">
        <v>16</v>
      </c>
      <c r="C18" s="223" t="str">
        <f>' finales des 3et4'!H15</f>
        <v/>
      </c>
      <c r="D18" s="223"/>
      <c r="E18" s="29" t="e">
        <f>MATCH(B18,#REF!,0)</f>
        <v>#REF!</v>
      </c>
    </row>
    <row r="19" spans="1:5" ht="23" customHeight="1"/>
    <row r="20" spans="1:5" ht="23" customHeight="1"/>
    <row r="21" spans="1:5" ht="23" customHeight="1"/>
    <row r="22" spans="1:5" ht="23" customHeight="1"/>
    <row r="23" spans="1:5" ht="23" customHeight="1"/>
    <row r="24" spans="1:5" ht="23" customHeight="1"/>
    <row r="25" spans="1:5" ht="23" customHeight="1"/>
    <row r="26" spans="1:5" ht="23" customHeight="1"/>
    <row r="27" spans="1:5" ht="23" customHeight="1"/>
    <row r="28" spans="1:5" ht="23" customHeight="1"/>
  </sheetData>
  <sheetProtection selectLockedCells="1"/>
  <mergeCells count="17">
    <mergeCell ref="C6:D6"/>
    <mergeCell ref="C7:D7"/>
    <mergeCell ref="B2:D2"/>
    <mergeCell ref="C3:D3"/>
    <mergeCell ref="C4:D4"/>
    <mergeCell ref="C5:D5"/>
    <mergeCell ref="C17:D17"/>
    <mergeCell ref="C18:D18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</mergeCells>
  <phoneticPr fontId="28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7"/>
  <sheetViews>
    <sheetView showGridLines="0" showRowColHeaders="0" zoomScale="85" zoomScaleNormal="85" zoomScalePageLayoutView="85" workbookViewId="0">
      <selection activeCell="O9" sqref="O9"/>
    </sheetView>
  </sheetViews>
  <sheetFormatPr baseColWidth="10" defaultColWidth="10.7109375" defaultRowHeight="23" x14ac:dyDescent="0"/>
  <cols>
    <col min="1" max="1" width="8.5703125" style="37" customWidth="1"/>
    <col min="2" max="2" width="17.85546875" style="38" customWidth="1"/>
    <col min="3" max="3" width="4.42578125" style="39" customWidth="1"/>
    <col min="4" max="4" width="17.5703125" style="40" customWidth="1"/>
    <col min="5" max="5" width="4.42578125" style="39" customWidth="1"/>
    <col min="6" max="6" width="18.140625" style="40" customWidth="1"/>
    <col min="7" max="7" width="4.42578125" style="39" customWidth="1"/>
    <col min="8" max="8" width="18.42578125" style="40" customWidth="1"/>
    <col min="9" max="9" width="8.42578125" style="41" customWidth="1"/>
    <col min="10" max="10" width="4.85546875" style="42" customWidth="1"/>
    <col min="11" max="11" width="6.28515625" style="41" customWidth="1"/>
    <col min="12" max="13" width="15.42578125" style="41" customWidth="1"/>
    <col min="14" max="14" width="6.28515625" style="41" customWidth="1"/>
    <col min="15" max="15" width="4.7109375" style="69" customWidth="1"/>
    <col min="16" max="16" width="14.140625" style="126" customWidth="1"/>
    <col min="17" max="16384" width="10.7109375" style="41"/>
  </cols>
  <sheetData>
    <row r="1" spans="1:16">
      <c r="C1" s="67"/>
      <c r="D1" s="68" t="s">
        <v>80</v>
      </c>
    </row>
    <row r="3" spans="1:16">
      <c r="B3" s="45" t="s">
        <v>49</v>
      </c>
      <c r="D3" s="46" t="s">
        <v>50</v>
      </c>
      <c r="F3" s="45" t="s">
        <v>51</v>
      </c>
    </row>
    <row r="4" spans="1:16" ht="24" thickBot="1"/>
    <row r="5" spans="1:16" ht="41.25" customHeight="1" thickBot="1">
      <c r="A5" s="90" t="s">
        <v>83</v>
      </c>
      <c r="B5" s="96" t="s">
        <v>108</v>
      </c>
      <c r="C5" s="48" t="s">
        <v>52</v>
      </c>
      <c r="D5" s="74"/>
      <c r="E5" s="75" t="s">
        <v>53</v>
      </c>
      <c r="F5" s="74"/>
      <c r="G5" s="75" t="s">
        <v>54</v>
      </c>
      <c r="H5" s="76"/>
      <c r="I5" s="9" t="s">
        <v>5</v>
      </c>
      <c r="J5" s="42">
        <v>1</v>
      </c>
      <c r="K5" s="51"/>
      <c r="L5" s="52"/>
      <c r="M5" s="52"/>
      <c r="N5" s="51"/>
      <c r="O5" s="70" t="s">
        <v>97</v>
      </c>
      <c r="P5" s="221" t="s">
        <v>55</v>
      </c>
    </row>
    <row r="6" spans="1:16" ht="41.25" customHeight="1" thickBot="1">
      <c r="A6" s="90"/>
      <c r="B6" s="97">
        <v>1</v>
      </c>
      <c r="C6" s="48"/>
      <c r="D6" s="77">
        <v>5</v>
      </c>
      <c r="E6" s="75"/>
      <c r="F6" s="77">
        <v>9</v>
      </c>
      <c r="G6" s="75" t="s">
        <v>56</v>
      </c>
      <c r="H6" s="76"/>
      <c r="I6" s="9" t="s">
        <v>17</v>
      </c>
      <c r="J6" s="42">
        <v>2</v>
      </c>
      <c r="K6" s="55"/>
      <c r="L6" s="56"/>
      <c r="M6" s="56"/>
      <c r="N6" s="55"/>
      <c r="O6" s="70" t="s">
        <v>98</v>
      </c>
      <c r="P6" s="222"/>
    </row>
    <row r="7" spans="1:16" ht="41.25" customHeight="1" thickBot="1">
      <c r="A7" s="90" t="s">
        <v>87</v>
      </c>
      <c r="B7" s="98" t="s">
        <v>109</v>
      </c>
      <c r="C7" s="48" t="s">
        <v>57</v>
      </c>
      <c r="D7" s="78"/>
      <c r="E7" s="75" t="s">
        <v>58</v>
      </c>
      <c r="F7" s="78"/>
      <c r="G7" s="75"/>
      <c r="H7" s="79"/>
      <c r="J7" s="42">
        <v>3</v>
      </c>
      <c r="K7" s="55"/>
      <c r="L7" s="56"/>
      <c r="M7" s="56"/>
      <c r="N7" s="55"/>
      <c r="O7" s="70" t="s">
        <v>99</v>
      </c>
      <c r="P7" s="222"/>
    </row>
    <row r="8" spans="1:16" ht="41.25" customHeight="1" thickBot="1">
      <c r="A8" s="90" t="s">
        <v>84</v>
      </c>
      <c r="B8" s="96"/>
      <c r="C8" s="48" t="s">
        <v>59</v>
      </c>
      <c r="D8" s="74"/>
      <c r="E8" s="75" t="s">
        <v>60</v>
      </c>
      <c r="F8" s="74"/>
      <c r="G8" s="75" t="s">
        <v>61</v>
      </c>
      <c r="H8" s="76"/>
      <c r="I8" s="9" t="s">
        <v>18</v>
      </c>
      <c r="J8" s="42">
        <v>4</v>
      </c>
      <c r="K8" s="60"/>
      <c r="L8" s="61"/>
      <c r="M8" s="61"/>
      <c r="N8" s="60"/>
      <c r="O8" s="70" t="s">
        <v>100</v>
      </c>
      <c r="P8" s="222"/>
    </row>
    <row r="9" spans="1:16" ht="41.25" customHeight="1" thickBot="1">
      <c r="A9" s="90"/>
      <c r="B9" s="97">
        <v>2</v>
      </c>
      <c r="C9" s="48"/>
      <c r="D9" s="77">
        <v>6</v>
      </c>
      <c r="E9" s="75"/>
      <c r="F9" s="77">
        <v>10</v>
      </c>
      <c r="G9" s="75" t="s">
        <v>62</v>
      </c>
      <c r="H9" s="76"/>
      <c r="I9" s="9" t="s">
        <v>19</v>
      </c>
      <c r="J9" s="42">
        <v>5</v>
      </c>
      <c r="K9" s="51"/>
      <c r="L9" s="52"/>
      <c r="M9" s="52"/>
      <c r="N9" s="51"/>
      <c r="O9" s="72"/>
      <c r="P9" s="221" t="s">
        <v>63</v>
      </c>
    </row>
    <row r="10" spans="1:16" ht="41.25" customHeight="1" thickBot="1">
      <c r="A10" s="90" t="s">
        <v>88</v>
      </c>
      <c r="B10" s="98"/>
      <c r="C10" s="48" t="s">
        <v>64</v>
      </c>
      <c r="D10" s="78"/>
      <c r="E10" s="75" t="s">
        <v>65</v>
      </c>
      <c r="F10" s="78"/>
      <c r="G10" s="75"/>
      <c r="H10" s="79"/>
      <c r="J10" s="42">
        <v>6</v>
      </c>
      <c r="K10" s="55"/>
      <c r="L10" s="56"/>
      <c r="M10" s="56"/>
      <c r="N10" s="55"/>
      <c r="O10" s="72"/>
      <c r="P10" s="222"/>
    </row>
    <row r="11" spans="1:16" ht="41.25" customHeight="1" thickBot="1">
      <c r="A11" s="90" t="s">
        <v>85</v>
      </c>
      <c r="B11" s="96"/>
      <c r="C11" s="48" t="s">
        <v>66</v>
      </c>
      <c r="D11" s="74"/>
      <c r="E11" s="75" t="s">
        <v>67</v>
      </c>
      <c r="F11" s="74"/>
      <c r="G11" s="75" t="s">
        <v>68</v>
      </c>
      <c r="H11" s="76"/>
      <c r="I11" s="9" t="s">
        <v>20</v>
      </c>
      <c r="J11" s="42">
        <v>7</v>
      </c>
      <c r="K11" s="55"/>
      <c r="L11" s="56"/>
      <c r="M11" s="56"/>
      <c r="N11" s="55"/>
      <c r="O11" s="72"/>
      <c r="P11" s="222"/>
    </row>
    <row r="12" spans="1:16" ht="41.25" customHeight="1" thickBot="1">
      <c r="A12" s="90"/>
      <c r="B12" s="97">
        <v>3</v>
      </c>
      <c r="C12" s="48"/>
      <c r="D12" s="77">
        <v>7</v>
      </c>
      <c r="E12" s="75"/>
      <c r="F12" s="77">
        <v>11</v>
      </c>
      <c r="G12" s="75" t="s">
        <v>69</v>
      </c>
      <c r="H12" s="76"/>
      <c r="I12" s="9" t="s">
        <v>21</v>
      </c>
      <c r="J12" s="42">
        <v>8</v>
      </c>
      <c r="K12" s="60"/>
      <c r="L12" s="61"/>
      <c r="M12" s="61"/>
      <c r="N12" s="60"/>
      <c r="O12" s="72"/>
      <c r="P12" s="222"/>
    </row>
    <row r="13" spans="1:16" ht="41.25" customHeight="1" thickBot="1">
      <c r="A13" s="90" t="s">
        <v>82</v>
      </c>
      <c r="B13" s="98"/>
      <c r="C13" s="48" t="s">
        <v>70</v>
      </c>
      <c r="D13" s="78"/>
      <c r="E13" s="75" t="s">
        <v>71</v>
      </c>
      <c r="F13" s="78"/>
      <c r="G13" s="75"/>
      <c r="H13" s="79"/>
      <c r="J13" s="42">
        <v>9</v>
      </c>
      <c r="K13" s="51"/>
      <c r="L13" s="52"/>
      <c r="M13" s="52"/>
      <c r="N13" s="51"/>
      <c r="O13" s="83"/>
      <c r="P13" s="222" t="s">
        <v>72</v>
      </c>
    </row>
    <row r="14" spans="1:16" ht="41.25" customHeight="1" thickBot="1">
      <c r="A14" s="90" t="s">
        <v>86</v>
      </c>
      <c r="B14" s="96"/>
      <c r="C14" s="48" t="s">
        <v>73</v>
      </c>
      <c r="D14" s="74"/>
      <c r="E14" s="75" t="s">
        <v>74</v>
      </c>
      <c r="F14" s="74"/>
      <c r="G14" s="75" t="s">
        <v>75</v>
      </c>
      <c r="H14" s="76"/>
      <c r="I14" s="9" t="s">
        <v>22</v>
      </c>
      <c r="J14" s="42">
        <v>10</v>
      </c>
      <c r="K14" s="55"/>
      <c r="L14" s="56"/>
      <c r="M14" s="56"/>
      <c r="N14" s="55"/>
      <c r="O14" s="83"/>
      <c r="P14" s="222"/>
    </row>
    <row r="15" spans="1:16" ht="41.25" customHeight="1" thickBot="1">
      <c r="A15" s="90"/>
      <c r="B15" s="97">
        <v>4</v>
      </c>
      <c r="C15" s="48"/>
      <c r="D15" s="77">
        <v>8</v>
      </c>
      <c r="E15" s="75"/>
      <c r="F15" s="77">
        <v>12</v>
      </c>
      <c r="G15" s="75" t="s">
        <v>76</v>
      </c>
      <c r="H15" s="76"/>
      <c r="I15" s="9" t="s">
        <v>23</v>
      </c>
      <c r="J15" s="42">
        <v>11</v>
      </c>
      <c r="K15" s="55"/>
      <c r="L15" s="56"/>
      <c r="M15" s="56"/>
      <c r="N15" s="55"/>
      <c r="O15" s="83"/>
      <c r="P15" s="222"/>
    </row>
    <row r="16" spans="1:16" ht="41.25" customHeight="1" thickBot="1">
      <c r="A16" s="90" t="s">
        <v>81</v>
      </c>
      <c r="B16" s="98"/>
      <c r="C16" s="48" t="s">
        <v>77</v>
      </c>
      <c r="D16" s="78"/>
      <c r="E16" s="75" t="s">
        <v>78</v>
      </c>
      <c r="F16" s="78"/>
      <c r="G16" s="75"/>
      <c r="H16" s="79"/>
      <c r="J16" s="42">
        <v>12</v>
      </c>
      <c r="K16" s="60"/>
      <c r="L16" s="61"/>
      <c r="M16" s="61"/>
      <c r="N16" s="60"/>
      <c r="O16" s="83"/>
      <c r="P16" s="222"/>
    </row>
    <row r="17" spans="1:16" ht="20">
      <c r="A17" s="41"/>
      <c r="B17" s="41"/>
      <c r="K17" s="63"/>
      <c r="L17" s="43"/>
      <c r="M17" s="43"/>
      <c r="N17" s="63"/>
      <c r="O17" s="71"/>
      <c r="P17" s="127"/>
    </row>
  </sheetData>
  <sheetProtection sheet="1" objects="1" scenarios="1" selectLockedCells="1"/>
  <mergeCells count="3">
    <mergeCell ref="P5:P8"/>
    <mergeCell ref="P9:P12"/>
    <mergeCell ref="P13:P16"/>
  </mergeCells>
  <phoneticPr fontId="28" type="noConversion"/>
  <pageMargins left="0.75000000000000011" right="0.75000000000000011" top="1" bottom="1" header="0.5" footer="0.5"/>
  <pageSetup paperSize="9" scale="6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7"/>
  <sheetViews>
    <sheetView showGridLines="0" showRowColHeaders="0" zoomScale="85" zoomScaleNormal="85" zoomScalePageLayoutView="85" workbookViewId="0">
      <selection activeCell="F5" sqref="F5:F7"/>
    </sheetView>
  </sheetViews>
  <sheetFormatPr baseColWidth="10" defaultColWidth="10.7109375" defaultRowHeight="23" x14ac:dyDescent="0"/>
  <cols>
    <col min="1" max="1" width="10.42578125" style="37" customWidth="1"/>
    <col min="2" max="2" width="17.85546875" style="38" customWidth="1"/>
    <col min="3" max="3" width="4.42578125" style="39" customWidth="1"/>
    <col min="4" max="4" width="17.5703125" style="40" customWidth="1"/>
    <col min="5" max="5" width="4.42578125" style="39" customWidth="1"/>
    <col min="6" max="6" width="18.140625" style="40" customWidth="1"/>
    <col min="7" max="7" width="4.42578125" style="39" customWidth="1"/>
    <col min="8" max="8" width="18.42578125" style="40" customWidth="1"/>
    <col min="9" max="9" width="13.28515625" style="41" customWidth="1"/>
    <col min="10" max="10" width="4.85546875" style="42" customWidth="1"/>
    <col min="11" max="11" width="6.28515625" style="41" customWidth="1"/>
    <col min="12" max="13" width="15.42578125" style="41" customWidth="1"/>
    <col min="14" max="14" width="6.28515625" style="41" customWidth="1"/>
    <col min="15" max="15" width="4.7109375" style="69" customWidth="1"/>
    <col min="16" max="16" width="14.140625" style="126" customWidth="1"/>
    <col min="17" max="16384" width="10.7109375" style="41"/>
  </cols>
  <sheetData>
    <row r="1" spans="1:16">
      <c r="C1" s="67"/>
      <c r="D1" s="68" t="s">
        <v>104</v>
      </c>
    </row>
    <row r="3" spans="1:16">
      <c r="B3" s="45" t="s">
        <v>49</v>
      </c>
      <c r="D3" s="46" t="s">
        <v>50</v>
      </c>
      <c r="F3" s="45" t="s">
        <v>51</v>
      </c>
    </row>
    <row r="4" spans="1:16" ht="24" thickBot="1"/>
    <row r="5" spans="1:16" ht="41.25" customHeight="1" thickBot="1">
      <c r="A5" s="90" t="s">
        <v>89</v>
      </c>
      <c r="B5" s="99" t="s">
        <v>108</v>
      </c>
      <c r="C5" s="123" t="s">
        <v>52</v>
      </c>
      <c r="D5" s="74"/>
      <c r="E5" s="124" t="s">
        <v>53</v>
      </c>
      <c r="F5" s="74"/>
      <c r="G5" s="125" t="s">
        <v>54</v>
      </c>
      <c r="H5" s="76"/>
      <c r="I5" s="9" t="s">
        <v>24</v>
      </c>
      <c r="J5" s="42">
        <v>1</v>
      </c>
      <c r="K5" s="91"/>
      <c r="L5" s="52"/>
      <c r="M5" s="52"/>
      <c r="N5" s="91"/>
      <c r="O5" s="71" t="s">
        <v>101</v>
      </c>
      <c r="P5" s="221" t="s">
        <v>55</v>
      </c>
    </row>
    <row r="6" spans="1:16" ht="41.25" customHeight="1" thickBot="1">
      <c r="A6" s="90"/>
      <c r="B6" s="97">
        <v>1</v>
      </c>
      <c r="C6" s="123"/>
      <c r="D6" s="77">
        <v>5</v>
      </c>
      <c r="E6" s="124"/>
      <c r="F6" s="77">
        <v>9</v>
      </c>
      <c r="G6" s="125" t="s">
        <v>56</v>
      </c>
      <c r="H6" s="76"/>
      <c r="I6" s="9" t="s">
        <v>25</v>
      </c>
      <c r="J6" s="42">
        <v>2</v>
      </c>
      <c r="K6" s="92"/>
      <c r="L6" s="56"/>
      <c r="M6" s="56"/>
      <c r="N6" s="92"/>
      <c r="O6" s="71" t="s">
        <v>102</v>
      </c>
      <c r="P6" s="222"/>
    </row>
    <row r="7" spans="1:16" ht="41.25" customHeight="1" thickBot="1">
      <c r="A7" s="90" t="s">
        <v>90</v>
      </c>
      <c r="B7" s="100" t="s">
        <v>108</v>
      </c>
      <c r="C7" s="123" t="s">
        <v>57</v>
      </c>
      <c r="D7" s="78"/>
      <c r="E7" s="124" t="s">
        <v>58</v>
      </c>
      <c r="F7" s="78"/>
      <c r="G7" s="125"/>
      <c r="H7" s="79"/>
      <c r="J7" s="42">
        <v>3</v>
      </c>
      <c r="K7" s="92"/>
      <c r="L7" s="56"/>
      <c r="M7" s="56"/>
      <c r="N7" s="92"/>
      <c r="O7" s="71" t="s">
        <v>103</v>
      </c>
      <c r="P7" s="222"/>
    </row>
    <row r="8" spans="1:16" ht="41.25" customHeight="1" thickBot="1">
      <c r="A8" s="90" t="s">
        <v>91</v>
      </c>
      <c r="B8" s="99"/>
      <c r="C8" s="123" t="s">
        <v>59</v>
      </c>
      <c r="D8" s="74"/>
      <c r="E8" s="124" t="s">
        <v>60</v>
      </c>
      <c r="F8" s="74"/>
      <c r="G8" s="125" t="s">
        <v>61</v>
      </c>
      <c r="H8" s="76"/>
      <c r="I8" s="9" t="s">
        <v>26</v>
      </c>
      <c r="J8" s="42">
        <v>4</v>
      </c>
      <c r="K8" s="93"/>
      <c r="L8" s="61"/>
      <c r="M8" s="61"/>
      <c r="N8" s="93"/>
      <c r="O8" s="71"/>
      <c r="P8" s="222"/>
    </row>
    <row r="9" spans="1:16" ht="41.25" customHeight="1" thickBot="1">
      <c r="A9" s="90"/>
      <c r="B9" s="97">
        <v>2</v>
      </c>
      <c r="C9" s="123"/>
      <c r="D9" s="77">
        <v>6</v>
      </c>
      <c r="E9" s="124"/>
      <c r="F9" s="77">
        <v>10</v>
      </c>
      <c r="G9" s="125" t="s">
        <v>62</v>
      </c>
      <c r="H9" s="76"/>
      <c r="I9" s="9" t="s">
        <v>27</v>
      </c>
      <c r="J9" s="42">
        <v>5</v>
      </c>
      <c r="K9" s="91"/>
      <c r="L9" s="52"/>
      <c r="M9" s="52"/>
      <c r="N9" s="91"/>
      <c r="O9" s="94"/>
      <c r="P9" s="221" t="s">
        <v>63</v>
      </c>
    </row>
    <row r="10" spans="1:16" ht="41.25" customHeight="1" thickBot="1">
      <c r="A10" s="90" t="s">
        <v>92</v>
      </c>
      <c r="B10" s="100"/>
      <c r="C10" s="123" t="s">
        <v>64</v>
      </c>
      <c r="D10" s="78"/>
      <c r="E10" s="124" t="s">
        <v>65</v>
      </c>
      <c r="F10" s="78"/>
      <c r="G10" s="125"/>
      <c r="H10" s="79"/>
      <c r="J10" s="42">
        <v>6</v>
      </c>
      <c r="K10" s="92"/>
      <c r="L10" s="56"/>
      <c r="M10" s="56"/>
      <c r="N10" s="92"/>
      <c r="O10" s="94"/>
      <c r="P10" s="222"/>
    </row>
    <row r="11" spans="1:16" ht="41.25" customHeight="1" thickBot="1">
      <c r="A11" s="90" t="s">
        <v>96</v>
      </c>
      <c r="B11" s="99"/>
      <c r="C11" s="123" t="s">
        <v>66</v>
      </c>
      <c r="D11" s="74"/>
      <c r="E11" s="124" t="s">
        <v>67</v>
      </c>
      <c r="F11" s="74"/>
      <c r="G11" s="125" t="s">
        <v>68</v>
      </c>
      <c r="H11" s="76"/>
      <c r="I11" s="9" t="s">
        <v>28</v>
      </c>
      <c r="J11" s="42">
        <v>7</v>
      </c>
      <c r="K11" s="92"/>
      <c r="L11" s="56"/>
      <c r="M11" s="56"/>
      <c r="N11" s="92"/>
      <c r="O11" s="94"/>
      <c r="P11" s="222"/>
    </row>
    <row r="12" spans="1:16" ht="41.25" customHeight="1" thickBot="1">
      <c r="A12" s="90"/>
      <c r="B12" s="97">
        <v>3</v>
      </c>
      <c r="C12" s="123"/>
      <c r="D12" s="77">
        <v>7</v>
      </c>
      <c r="E12" s="124"/>
      <c r="F12" s="77">
        <v>11</v>
      </c>
      <c r="G12" s="125" t="s">
        <v>69</v>
      </c>
      <c r="H12" s="76"/>
      <c r="I12" s="9" t="s">
        <v>29</v>
      </c>
      <c r="J12" s="42">
        <v>8</v>
      </c>
      <c r="K12" s="93"/>
      <c r="L12" s="61"/>
      <c r="M12" s="61"/>
      <c r="N12" s="93"/>
      <c r="O12" s="94"/>
      <c r="P12" s="222"/>
    </row>
    <row r="13" spans="1:16" ht="41.25" customHeight="1" thickBot="1">
      <c r="A13" s="90" t="s">
        <v>93</v>
      </c>
      <c r="B13" s="100"/>
      <c r="C13" s="123" t="s">
        <v>70</v>
      </c>
      <c r="D13" s="78"/>
      <c r="E13" s="124" t="s">
        <v>71</v>
      </c>
      <c r="F13" s="78"/>
      <c r="G13" s="125"/>
      <c r="H13" s="79"/>
      <c r="J13" s="42">
        <v>9</v>
      </c>
      <c r="K13" s="91"/>
      <c r="L13" s="52"/>
      <c r="M13" s="52"/>
      <c r="N13" s="91"/>
      <c r="O13" s="95"/>
      <c r="P13" s="222" t="s">
        <v>72</v>
      </c>
    </row>
    <row r="14" spans="1:16" ht="41.25" customHeight="1" thickBot="1">
      <c r="A14" s="90" t="s">
        <v>95</v>
      </c>
      <c r="B14" s="99"/>
      <c r="C14" s="123" t="s">
        <v>73</v>
      </c>
      <c r="D14" s="74"/>
      <c r="E14" s="124" t="s">
        <v>74</v>
      </c>
      <c r="F14" s="74"/>
      <c r="G14" s="125" t="s">
        <v>75</v>
      </c>
      <c r="H14" s="76"/>
      <c r="I14" s="9" t="s">
        <v>30</v>
      </c>
      <c r="J14" s="42">
        <v>10</v>
      </c>
      <c r="K14" s="92"/>
      <c r="L14" s="56"/>
      <c r="M14" s="56"/>
      <c r="N14" s="92"/>
      <c r="O14" s="95"/>
      <c r="P14" s="222"/>
    </row>
    <row r="15" spans="1:16" ht="41.25" customHeight="1" thickBot="1">
      <c r="A15" s="90"/>
      <c r="B15" s="97">
        <v>4</v>
      </c>
      <c r="C15" s="123"/>
      <c r="D15" s="77">
        <v>8</v>
      </c>
      <c r="E15" s="124"/>
      <c r="F15" s="77">
        <v>12</v>
      </c>
      <c r="G15" s="125" t="s">
        <v>76</v>
      </c>
      <c r="H15" s="76"/>
      <c r="I15" s="9" t="s">
        <v>31</v>
      </c>
      <c r="J15" s="42">
        <v>11</v>
      </c>
      <c r="K15" s="92"/>
      <c r="L15" s="56"/>
      <c r="M15" s="56"/>
      <c r="N15" s="92"/>
      <c r="O15" s="95"/>
      <c r="P15" s="222"/>
    </row>
    <row r="16" spans="1:16" ht="41.25" customHeight="1" thickBot="1">
      <c r="A16" s="90" t="s">
        <v>94</v>
      </c>
      <c r="B16" s="100"/>
      <c r="C16" s="123" t="s">
        <v>77</v>
      </c>
      <c r="D16" s="78"/>
      <c r="E16" s="124" t="s">
        <v>78</v>
      </c>
      <c r="F16" s="78"/>
      <c r="G16" s="125"/>
      <c r="H16" s="79"/>
      <c r="J16" s="42">
        <v>12</v>
      </c>
      <c r="K16" s="93"/>
      <c r="L16" s="61"/>
      <c r="M16" s="61"/>
      <c r="N16" s="93"/>
      <c r="O16" s="95"/>
      <c r="P16" s="222"/>
    </row>
    <row r="17" spans="1:16" ht="20">
      <c r="A17" s="41"/>
      <c r="B17" s="41"/>
      <c r="K17" s="63"/>
      <c r="L17" s="43"/>
      <c r="M17" s="43"/>
      <c r="N17" s="63"/>
      <c r="O17" s="71"/>
      <c r="P17" s="127"/>
    </row>
  </sheetData>
  <sheetProtection sheet="1" objects="1" scenarios="1" selectLockedCells="1"/>
  <mergeCells count="3">
    <mergeCell ref="P5:P8"/>
    <mergeCell ref="P9:P12"/>
    <mergeCell ref="P13:P16"/>
  </mergeCells>
  <phoneticPr fontId="28" type="noConversion"/>
  <pageMargins left="0.75000000000000011" right="0.75000000000000011" top="1" bottom="1" header="0.5" footer="0.5"/>
  <pageSetup paperSize="9" scale="6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présentation</vt:lpstr>
      <vt:lpstr>1er tour</vt:lpstr>
      <vt:lpstr>2eme tour</vt:lpstr>
      <vt:lpstr> finales des1et2 </vt:lpstr>
      <vt:lpstr> finales des 3et4</vt:lpstr>
      <vt:lpstr>classement final</vt:lpstr>
      <vt:lpstr>version papier 1à 8</vt:lpstr>
      <vt:lpstr>version papier 9 à 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René Mossaz</cp:lastModifiedBy>
  <cp:lastPrinted>2017-05-10T18:48:50Z</cp:lastPrinted>
  <dcterms:created xsi:type="dcterms:W3CDTF">2012-04-28T06:59:37Z</dcterms:created>
  <dcterms:modified xsi:type="dcterms:W3CDTF">2017-05-29T06:37:56Z</dcterms:modified>
</cp:coreProperties>
</file>